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<sst xmlns="http://schemas.openxmlformats.org/spreadsheetml/2006/main" count="77" uniqueCount="77">
  <si>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</si>
  <si>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</si>
  <si>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</si>
  <si>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</si>
  <si>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</si>
  <si>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</si>
  <si>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</si>
  <si>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</si>
  <si>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ДОХОДЫ ОТ ИСПОЛЬЗОВАНИЯ ИМУЩЕСТВА, НАХОДЯЩЕГОСЯ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</si>
  <si>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</si>
  <si>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</si>
  <si>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</si>
  <si>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</si>
  <si>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</si>
  <si>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</si>
  <si>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</si>
  <si>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</si>
  <si>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</si>
  <si>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00011100000000000000</t>
  </si>
  <si>
    <t>00011105035100000120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</si>
  <si>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</si>
  <si>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</si>
  <si>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</si>
  <si>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</si>
  <si>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</si>
  <si>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</si>
  <si>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</si>
  <si>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</si>
  <si>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</si>
  <si>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</si>
  <si>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</si>
  <si>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</si>
  <si>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</si>
  <si>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</si>
  <si>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</si>
  <si>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</si>
  <si>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</si>
  <si>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</si>
  <si>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</si>
  <si>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</si>
  <si>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</si>
  <si>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</si>
  <si>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Уточненый план 2017г.</t>
  </si>
  <si>
    <t>00020215001100000151</t>
  </si>
  <si>
    <t>00020229999100000151</t>
  </si>
  <si>
    <t>Прочие субсидии бюджетам сельских поселений</t>
  </si>
  <si>
    <t>00020235118100000151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</si>
  <si>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</si>
  <si>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00020240014100000151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</si>
  <si>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</si>
  <si>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</si>
  <si>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</si>
  <si>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00010300000000000000</t>
  </si>
  <si>
    <t>НАЛОГИ НА ТОВАРЫ (РАБОТЫ,УСЛУГИ) РЕАЛИЗУЕМЫЕ НА ТЕРРИТОРИИ РОССИЙСКОЙ ФЕДЕРАЦИИ</t>
  </si>
  <si>
    <t>0001030230010000110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</si>
  <si>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</si>
  <si>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</si>
  <si>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</si>
  <si>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</si>
  <si>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</si>
  <si>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</si>
  <si>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</si>
  <si>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</si>
  <si>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</si>
  <si>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</si>
  <si>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00020204025100000151</t>
  </si>
  <si>
    <t xml:space="preserve">  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</si>
  <si>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1105</t>
  </si>
  <si>
    <t>Другие вопросы в области физической культуры и спорта</t>
  </si>
  <si>
    <t>Отклонение 2017 к 2016 г.г.(+;-)</t>
  </si>
  <si>
    <t>00020215002100000151</t>
  </si>
  <si>
    <t>Дотации бюджетам сельских поселений на поддержку мер по обеспечению сбалансированности бюджетов</t>
  </si>
  <si>
    <t>00020203007100000151</t>
  </si>
  <si>
    <t>Субвенции бюджетам сельских поселений на составление(изменение)списков кандидатов в присяжные заседатели федеральных судов общей юрисдикции в Российской Федерации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</si>
  <si>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соответствум периодом 2016 г. по сотоянию на 31.12.2017г.</t>
  </si>
  <si>
    <t>Фактически исполнено за 2017 г.</t>
  </si>
  <si>
    <t>Фактически исполнено за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</si>
</sst>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Arial Cyr"/>
      <family val="0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/>
    </border>
    <border>
      <left style="medium">
        <color indexed="8"/>
      </left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1">
      <alignment horizontal="left" wrapText="1" indent="2"/>
      <protection/>
    </xf>
    <xf numFmtId="0" fontId="25" fillId="0" borderId="2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" fillId="0" borderId="0" xfId="54" applyAlignment="1">
      <alignment horizontal="center"/>
      <protection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49" fontId="20" fillId="0" borderId="13" xfId="54" applyNumberFormat="1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left" vertical="center" wrapText="1"/>
      <protection/>
    </xf>
    <xf numFmtId="2" fontId="20" fillId="0" borderId="15" xfId="54" applyNumberFormat="1" applyFont="1" applyBorder="1" applyAlignment="1">
      <alignment horizontal="center" vertical="center"/>
      <protection/>
    </xf>
    <xf numFmtId="4" fontId="20" fillId="0" borderId="15" xfId="54" applyNumberFormat="1" applyFont="1" applyBorder="1" applyAlignment="1">
      <alignment horizontal="center" vertical="center"/>
      <protection/>
    </xf>
    <xf numFmtId="49" fontId="21" fillId="0" borderId="14" xfId="54" applyNumberFormat="1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left" vertical="center" wrapText="1"/>
      <protection/>
    </xf>
    <xf numFmtId="2" fontId="21" fillId="0" borderId="16" xfId="54" applyNumberFormat="1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left" vertical="center" wrapText="1"/>
      <protection/>
    </xf>
    <xf numFmtId="2" fontId="19" fillId="0" borderId="17" xfId="54" applyNumberFormat="1" applyFont="1" applyBorder="1" applyAlignment="1">
      <alignment horizontal="center" vertical="center" wrapText="1"/>
      <protection/>
    </xf>
    <xf numFmtId="180" fontId="19" fillId="0" borderId="17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left" vertical="center" wrapText="1"/>
      <protection/>
    </xf>
    <xf numFmtId="2" fontId="21" fillId="0" borderId="17" xfId="54" applyNumberFormat="1" applyFont="1" applyBorder="1" applyAlignment="1">
      <alignment horizontal="center" vertical="center" wrapText="1"/>
      <protection/>
    </xf>
    <xf numFmtId="180" fontId="21" fillId="0" borderId="17" xfId="54" applyNumberFormat="1" applyFont="1" applyBorder="1" applyAlignment="1">
      <alignment horizontal="center" vertical="center" wrapText="1"/>
      <protection/>
    </xf>
    <xf numFmtId="2" fontId="22" fillId="0" borderId="17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justify" vertical="center" wrapText="1"/>
      <protection/>
    </xf>
    <xf numFmtId="0" fontId="19" fillId="0" borderId="17" xfId="54" applyFont="1" applyBorder="1" applyAlignment="1">
      <alignment horizontal="justify" vertical="center" wrapText="1"/>
      <protection/>
    </xf>
    <xf numFmtId="0" fontId="19" fillId="0" borderId="18" xfId="54" applyFont="1" applyBorder="1" applyAlignment="1">
      <alignment horizontal="left" vertical="center" wrapText="1"/>
      <protection/>
    </xf>
    <xf numFmtId="2" fontId="19" fillId="0" borderId="15" xfId="54" applyNumberFormat="1" applyFont="1" applyBorder="1" applyAlignment="1">
      <alignment horizontal="center" vertical="center" wrapText="1"/>
      <protection/>
    </xf>
    <xf numFmtId="4" fontId="19" fillId="0" borderId="15" xfId="54" applyNumberFormat="1" applyFont="1" applyBorder="1" applyAlignment="1">
      <alignment horizontal="center" vertical="center" wrapText="1"/>
      <protection/>
    </xf>
    <xf numFmtId="49" fontId="1" fillId="8" borderId="15" xfId="54" applyNumberFormat="1" applyFill="1" applyBorder="1" applyAlignment="1">
      <alignment horizontal="center"/>
      <protection/>
    </xf>
    <xf numFmtId="0" fontId="21" fillId="8" borderId="12" xfId="54" applyFont="1" applyFill="1" applyBorder="1" applyAlignment="1">
      <alignment vertical="center" wrapText="1"/>
      <protection/>
    </xf>
    <xf numFmtId="2" fontId="20" fillId="8" borderId="15" xfId="54" applyNumberFormat="1" applyFont="1" applyFill="1" applyBorder="1" applyAlignment="1">
      <alignment horizontal="center" vertical="center"/>
      <protection/>
    </xf>
    <xf numFmtId="49" fontId="1" fillId="0" borderId="15" xfId="54" applyNumberFormat="1" applyBorder="1" applyAlignment="1">
      <alignment horizontal="center"/>
      <protection/>
    </xf>
    <xf numFmtId="0" fontId="21" fillId="0" borderId="12" xfId="54" applyFont="1" applyBorder="1" applyAlignment="1">
      <alignment vertical="center" wrapText="1"/>
      <protection/>
    </xf>
    <xf numFmtId="2" fontId="19" fillId="0" borderId="15" xfId="54" applyNumberFormat="1" applyFont="1" applyBorder="1" applyAlignment="1">
      <alignment horizontal="center" vertical="center"/>
      <protection/>
    </xf>
    <xf numFmtId="180" fontId="19" fillId="0" borderId="15" xfId="54" applyNumberFormat="1" applyFont="1" applyBorder="1" applyAlignment="1">
      <alignment horizontal="center" vertical="center"/>
      <protection/>
    </xf>
    <xf numFmtId="49" fontId="19" fillId="0" borderId="15" xfId="54" applyNumberFormat="1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0" fontId="19" fillId="0" borderId="15" xfId="54" applyFont="1" applyBorder="1" applyAlignment="1">
      <alignment horizontal="left" wrapText="1"/>
      <protection/>
    </xf>
    <xf numFmtId="2" fontId="23" fillId="24" borderId="15" xfId="54" applyNumberFormat="1" applyFont="1" applyFill="1" applyBorder="1" applyAlignment="1">
      <alignment horizontal="center" vertical="center"/>
      <protection/>
    </xf>
    <xf numFmtId="49" fontId="19" fillId="8" borderId="15" xfId="54" applyNumberFormat="1" applyFont="1" applyFill="1" applyBorder="1" applyAlignment="1">
      <alignment horizontal="center"/>
      <protection/>
    </xf>
    <xf numFmtId="0" fontId="19" fillId="8" borderId="15" xfId="54" applyFont="1" applyFill="1" applyBorder="1">
      <alignment/>
      <protection/>
    </xf>
    <xf numFmtId="49" fontId="19" fillId="4" borderId="15" xfId="54" applyNumberFormat="1" applyFont="1" applyFill="1" applyBorder="1" applyAlignment="1">
      <alignment horizontal="center"/>
      <protection/>
    </xf>
    <xf numFmtId="0" fontId="19" fillId="4" borderId="15" xfId="54" applyFont="1" applyFill="1" applyBorder="1">
      <alignment/>
      <protection/>
    </xf>
    <xf numFmtId="4" fontId="19" fillId="4" borderId="15" xfId="54" applyNumberFormat="1" applyFont="1" applyFill="1" applyBorder="1" applyAlignment="1">
      <alignment horizontal="center" vertical="center"/>
      <protection/>
    </xf>
    <xf numFmtId="0" fontId="19" fillId="0" borderId="1" xfId="33" applyNumberFormat="1" applyFont="1" applyProtection="1">
      <alignment horizontal="left" wrapText="1" indent="2"/>
      <protection/>
    </xf>
    <xf numFmtId="2" fontId="19" fillId="0" borderId="19" xfId="54" applyNumberFormat="1" applyFont="1" applyBorder="1" applyAlignment="1">
      <alignment horizontal="center" vertical="center" wrapText="1"/>
      <protection/>
    </xf>
    <xf numFmtId="2" fontId="19" fillId="0" borderId="20" xfId="54" applyNumberFormat="1" applyFont="1" applyBorder="1" applyAlignment="1">
      <alignment horizontal="center" vertical="center" wrapText="1"/>
      <protection/>
    </xf>
    <xf numFmtId="2" fontId="19" fillId="0" borderId="21" xfId="54" applyNumberFormat="1" applyFont="1" applyBorder="1" applyAlignment="1">
      <alignment horizontal="center" vertical="center" wrapText="1"/>
      <protection/>
    </xf>
    <xf numFmtId="180" fontId="19" fillId="0" borderId="21" xfId="54" applyNumberFormat="1" applyFont="1" applyBorder="1" applyAlignment="1">
      <alignment horizontal="center" vertical="center" wrapText="1"/>
      <protection/>
    </xf>
    <xf numFmtId="180" fontId="19" fillId="8" borderId="17" xfId="54" applyNumberFormat="1" applyFont="1" applyFill="1" applyBorder="1" applyAlignment="1">
      <alignment horizontal="center" vertical="center" wrapText="1"/>
      <protection/>
    </xf>
    <xf numFmtId="180" fontId="19" fillId="0" borderId="22" xfId="54" applyNumberFormat="1" applyFont="1" applyBorder="1" applyAlignment="1">
      <alignment horizontal="center" vertical="center" wrapText="1"/>
      <protection/>
    </xf>
    <xf numFmtId="180" fontId="19" fillId="0" borderId="23" xfId="54" applyNumberFormat="1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wrapText="1"/>
      <protection/>
    </xf>
    <xf numFmtId="2" fontId="20" fillId="4" borderId="15" xfId="54" applyNumberFormat="1" applyFont="1" applyFill="1" applyBorder="1" applyAlignment="1">
      <alignment horizontal="center" vertical="center"/>
      <protection/>
    </xf>
    <xf numFmtId="4" fontId="20" fillId="4" borderId="15" xfId="54" applyNumberFormat="1" applyFont="1" applyFill="1" applyBorder="1" applyAlignment="1">
      <alignment horizontal="center" vertical="center"/>
      <protection/>
    </xf>
    <xf numFmtId="180" fontId="23" fillId="25" borderId="17" xfId="54" applyNumberFormat="1" applyFont="1" applyFill="1" applyBorder="1" applyAlignment="1">
      <alignment horizontal="center" vertical="center" wrapText="1"/>
      <protection/>
    </xf>
    <xf numFmtId="4" fontId="19" fillId="0" borderId="22" xfId="54" applyNumberFormat="1" applyFont="1" applyBorder="1" applyAlignment="1">
      <alignment horizontal="center" vertical="center" wrapText="1"/>
      <protection/>
    </xf>
    <xf numFmtId="4" fontId="20" fillId="0" borderId="24" xfId="54" applyNumberFormat="1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49" fontId="19" fillId="0" borderId="13" xfId="54" applyNumberFormat="1" applyFont="1" applyBorder="1" applyAlignment="1">
      <alignment horizontal="center" vertical="center" wrapText="1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25" xfId="54" applyFont="1" applyBorder="1" applyAlignment="1">
      <alignment horizontal="center" vertical="center" wrapText="1"/>
      <protection/>
    </xf>
    <xf numFmtId="0" fontId="19" fillId="0" borderId="26" xfId="54" applyFont="1" applyBorder="1" applyAlignment="1">
      <alignment horizontal="center" vertical="center" wrapText="1"/>
      <protection/>
    </xf>
    <xf numFmtId="2" fontId="19" fillId="0" borderId="13" xfId="54" applyNumberFormat="1" applyFont="1" applyBorder="1" applyAlignment="1">
      <alignment horizontal="center" vertical="center" wrapText="1"/>
      <protection/>
    </xf>
    <xf numFmtId="2" fontId="19" fillId="0" borderId="25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9"/>
  <sheetViews>
    <sheetView tabSelected="1" workbookViewId="0" topLeftCell="A36">
      <selection activeCell="G47" sqref="G47"/>
    </sheetView>
  </sheetViews>
  <sheetFormatPr defaultColWidth="9.140625" defaultRowHeight="12.75"/>
  <cols>
    <col min="2" max="2" width="32.28125" style="0" customWidth="1"/>
    <col min="3" max="3" width="42.8515625" style="0" customWidth="1"/>
    <col min="4" max="4" width="22.140625" style="0" customWidth="1"/>
    <col min="5" max="5" width="18.7109375" style="0" customWidth="1"/>
    <col min="6" max="6" width="10.57421875" style="0" bestFit="1" customWidth="1"/>
    <col min="7" max="7" width="21.8515625" style="0" customWidth="1"/>
    <col min="8" max="8" width="14.8515625" style="0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58" t="s">
        <v>74</v>
      </c>
      <c r="D4" s="58"/>
      <c r="E4" s="58"/>
      <c r="F4" s="3"/>
      <c r="G4" s="3"/>
      <c r="H4" s="1"/>
    </row>
    <row r="5" spans="2:8" ht="18.75">
      <c r="B5" s="2"/>
      <c r="C5" s="58"/>
      <c r="D5" s="58"/>
      <c r="E5" s="58"/>
      <c r="F5" s="3"/>
      <c r="G5" s="3"/>
      <c r="H5" s="1"/>
    </row>
    <row r="6" spans="2:8" ht="45.75" customHeight="1">
      <c r="B6" s="2"/>
      <c r="C6" s="58"/>
      <c r="D6" s="58"/>
      <c r="E6" s="58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 ht="12.75">
      <c r="B11" s="59" t="s">
        <v>0</v>
      </c>
      <c r="C11" s="61" t="s">
        <v>1</v>
      </c>
      <c r="D11" s="61" t="s">
        <v>42</v>
      </c>
      <c r="E11" s="61" t="s">
        <v>75</v>
      </c>
      <c r="F11" s="61" t="s">
        <v>38</v>
      </c>
      <c r="G11" s="64" t="s">
        <v>76</v>
      </c>
      <c r="H11" s="61" t="s">
        <v>69</v>
      </c>
    </row>
    <row r="12" spans="2:8" ht="50.25" customHeight="1" thickBot="1">
      <c r="B12" s="60"/>
      <c r="C12" s="62"/>
      <c r="D12" s="62"/>
      <c r="E12" s="62"/>
      <c r="F12" s="63"/>
      <c r="G12" s="65"/>
      <c r="H12" s="62"/>
    </row>
    <row r="13" spans="2:8" ht="29.25" thickBot="1">
      <c r="B13" s="8" t="s">
        <v>2</v>
      </c>
      <c r="C13" s="9" t="s">
        <v>39</v>
      </c>
      <c r="D13" s="10">
        <f>D14+D16+D21+D23+D27</f>
        <v>156772</v>
      </c>
      <c r="E13" s="10">
        <f>E14+E16+E21+E23+E27</f>
        <v>162571.95</v>
      </c>
      <c r="F13" s="51">
        <f>E13/D13*100</f>
        <v>103.69960834842958</v>
      </c>
      <c r="G13" s="10">
        <f>G14+G16+G21+G23+G27</f>
        <v>829136.0900000001</v>
      </c>
      <c r="H13" s="11">
        <f>E13-G13</f>
        <v>-666564.1400000001</v>
      </c>
    </row>
    <row r="14" spans="2:8" ht="15.75" thickBot="1">
      <c r="B14" s="12" t="s">
        <v>12</v>
      </c>
      <c r="C14" s="13" t="s">
        <v>3</v>
      </c>
      <c r="D14" s="14">
        <f>D15</f>
        <v>19151</v>
      </c>
      <c r="E14" s="14">
        <f>E15</f>
        <v>20074.7</v>
      </c>
      <c r="F14" s="50">
        <f>E14/D14*100</f>
        <v>104.8232468278419</v>
      </c>
      <c r="G14" s="14">
        <f>G15</f>
        <v>267755.72</v>
      </c>
      <c r="H14" s="11">
        <f>E14-G14</f>
        <v>-247681.01999999996</v>
      </c>
    </row>
    <row r="15" spans="2:8" ht="116.25" customHeight="1" thickBot="1">
      <c r="B15" s="7" t="s">
        <v>13</v>
      </c>
      <c r="C15" s="44" t="s">
        <v>62</v>
      </c>
      <c r="D15" s="16">
        <v>19151</v>
      </c>
      <c r="E15" s="16">
        <v>20074.7</v>
      </c>
      <c r="F15" s="17">
        <f>E15/D15*100</f>
        <v>104.8232468278419</v>
      </c>
      <c r="G15" s="16">
        <v>267755.72</v>
      </c>
      <c r="H15" s="11">
        <f>E15-G15</f>
        <v>-247681.01999999996</v>
      </c>
    </row>
    <row r="16" spans="2:8" ht="74.25" customHeight="1" thickBot="1">
      <c r="B16" s="18" t="s">
        <v>52</v>
      </c>
      <c r="C16" s="19" t="s">
        <v>53</v>
      </c>
      <c r="D16" s="16">
        <v>0</v>
      </c>
      <c r="E16" s="16">
        <v>0</v>
      </c>
      <c r="F16" s="17">
        <v>0</v>
      </c>
      <c r="G16" s="20">
        <f>G17+G18+G19+G20</f>
        <v>438352.81000000006</v>
      </c>
      <c r="H16" s="17">
        <v>0</v>
      </c>
    </row>
    <row r="17" spans="2:8" ht="136.5" customHeight="1" thickBot="1">
      <c r="B17" s="7" t="s">
        <v>54</v>
      </c>
      <c r="C17" s="15" t="s">
        <v>55</v>
      </c>
      <c r="D17" s="16">
        <v>0</v>
      </c>
      <c r="E17" s="16">
        <v>0</v>
      </c>
      <c r="F17" s="17"/>
      <c r="G17" s="16">
        <v>149854.89</v>
      </c>
      <c r="H17" s="17">
        <v>0</v>
      </c>
    </row>
    <row r="18" spans="2:8" ht="211.5" customHeight="1" thickBot="1">
      <c r="B18" s="7" t="s">
        <v>56</v>
      </c>
      <c r="C18" s="15" t="s">
        <v>61</v>
      </c>
      <c r="D18" s="16">
        <v>0</v>
      </c>
      <c r="E18" s="16">
        <v>0</v>
      </c>
      <c r="F18" s="17"/>
      <c r="G18" s="16">
        <v>2287.6</v>
      </c>
      <c r="H18" s="17">
        <v>0</v>
      </c>
    </row>
    <row r="19" spans="2:8" ht="105.75" thickBot="1">
      <c r="B19" s="7" t="s">
        <v>57</v>
      </c>
      <c r="C19" s="15" t="s">
        <v>58</v>
      </c>
      <c r="D19" s="16">
        <v>0</v>
      </c>
      <c r="E19" s="16">
        <v>0</v>
      </c>
      <c r="F19" s="17"/>
      <c r="G19" s="16">
        <v>308405.82</v>
      </c>
      <c r="H19" s="17">
        <v>0</v>
      </c>
    </row>
    <row r="20" spans="2:8" ht="90.75" thickBot="1">
      <c r="B20" s="7" t="s">
        <v>59</v>
      </c>
      <c r="C20" s="15" t="s">
        <v>60</v>
      </c>
      <c r="D20" s="16">
        <v>0</v>
      </c>
      <c r="E20" s="16">
        <v>0</v>
      </c>
      <c r="F20" s="17"/>
      <c r="G20" s="16">
        <v>-22195.5</v>
      </c>
      <c r="H20" s="17">
        <v>0</v>
      </c>
    </row>
    <row r="21" spans="2:8" ht="15.75" thickBot="1">
      <c r="B21" s="18" t="s">
        <v>14</v>
      </c>
      <c r="C21" s="19" t="s">
        <v>4</v>
      </c>
      <c r="D21" s="20">
        <f>D22</f>
        <v>15296</v>
      </c>
      <c r="E21" s="20">
        <f>E22</f>
        <v>15296.25</v>
      </c>
      <c r="F21" s="17">
        <f>E21/D21*100</f>
        <v>100.00163441422593</v>
      </c>
      <c r="G21" s="20">
        <f>G22</f>
        <v>1375.5</v>
      </c>
      <c r="H21" s="11">
        <f aca="true" t="shared" si="0" ref="H21:H28">E21-G21</f>
        <v>13920.75</v>
      </c>
    </row>
    <row r="22" spans="2:8" ht="15.75" thickBot="1">
      <c r="B22" s="7" t="s">
        <v>15</v>
      </c>
      <c r="C22" s="15" t="s">
        <v>5</v>
      </c>
      <c r="D22" s="16">
        <v>15296</v>
      </c>
      <c r="E22" s="16">
        <v>15296.25</v>
      </c>
      <c r="F22" s="17">
        <f>E22/D22*100</f>
        <v>100.00163441422593</v>
      </c>
      <c r="G22" s="16">
        <v>1375.5</v>
      </c>
      <c r="H22" s="11">
        <f t="shared" si="0"/>
        <v>13920.75</v>
      </c>
    </row>
    <row r="23" spans="2:8" ht="15.75" thickBot="1">
      <c r="B23" s="18" t="s">
        <v>16</v>
      </c>
      <c r="C23" s="19" t="s">
        <v>6</v>
      </c>
      <c r="D23" s="20">
        <f>D24+D25+D26</f>
        <v>122325</v>
      </c>
      <c r="E23" s="20">
        <f>E24+E25+E26</f>
        <v>127068.62000000001</v>
      </c>
      <c r="F23" s="17">
        <f>E23/D23*100</f>
        <v>103.87788268955651</v>
      </c>
      <c r="G23" s="20">
        <f>G24+G25+G26</f>
        <v>115123.26999999999</v>
      </c>
      <c r="H23" s="11">
        <f t="shared" si="0"/>
        <v>11945.35000000002</v>
      </c>
    </row>
    <row r="24" spans="2:8" ht="15.75" thickBot="1">
      <c r="B24" s="7" t="s">
        <v>17</v>
      </c>
      <c r="C24" s="15" t="s">
        <v>7</v>
      </c>
      <c r="D24" s="16">
        <v>4900</v>
      </c>
      <c r="E24" s="16">
        <v>5169.05</v>
      </c>
      <c r="F24" s="17">
        <f>E24/D24*100</f>
        <v>105.4908163265306</v>
      </c>
      <c r="G24" s="16">
        <v>3453.62</v>
      </c>
      <c r="H24" s="11">
        <f t="shared" si="0"/>
        <v>1715.4300000000003</v>
      </c>
    </row>
    <row r="25" spans="2:8" ht="15.75" thickBot="1">
      <c r="B25" s="7" t="s">
        <v>36</v>
      </c>
      <c r="C25" s="15" t="s">
        <v>63</v>
      </c>
      <c r="D25" s="16">
        <v>464</v>
      </c>
      <c r="E25" s="16">
        <v>464</v>
      </c>
      <c r="F25" s="17">
        <f>E25/D25*100</f>
        <v>100</v>
      </c>
      <c r="G25" s="16">
        <v>464</v>
      </c>
      <c r="H25" s="11">
        <f t="shared" si="0"/>
        <v>0</v>
      </c>
    </row>
    <row r="26" spans="2:8" ht="15.75" thickBot="1">
      <c r="B26" s="7" t="s">
        <v>37</v>
      </c>
      <c r="C26" s="15" t="s">
        <v>64</v>
      </c>
      <c r="D26" s="16">
        <v>116961</v>
      </c>
      <c r="E26" s="16">
        <v>121435.57</v>
      </c>
      <c r="F26" s="17">
        <f>E26/D26*100</f>
        <v>103.82569403476374</v>
      </c>
      <c r="G26" s="16">
        <v>111205.65</v>
      </c>
      <c r="H26" s="11">
        <f t="shared" si="0"/>
        <v>10229.920000000013</v>
      </c>
    </row>
    <row r="27" spans="2:8" ht="75.75" thickBot="1">
      <c r="B27" s="18" t="s">
        <v>18</v>
      </c>
      <c r="C27" s="19" t="s">
        <v>8</v>
      </c>
      <c r="D27" s="20">
        <f>D28</f>
        <v>0</v>
      </c>
      <c r="E27" s="20">
        <f>E28</f>
        <v>132.38</v>
      </c>
      <c r="F27" s="21"/>
      <c r="G27" s="20">
        <f>G28</f>
        <v>6528.79</v>
      </c>
      <c r="H27" s="11">
        <f t="shared" si="0"/>
        <v>-6396.41</v>
      </c>
    </row>
    <row r="28" spans="2:8" ht="145.5" customHeight="1" thickBot="1">
      <c r="B28" s="7" t="s">
        <v>19</v>
      </c>
      <c r="C28" s="15" t="s">
        <v>9</v>
      </c>
      <c r="D28" s="16">
        <v>0</v>
      </c>
      <c r="E28" s="16">
        <v>132.38</v>
      </c>
      <c r="F28" s="17" t="e">
        <f>E28/D28*100</f>
        <v>#DIV/0!</v>
      </c>
      <c r="G28" s="22">
        <v>6528.79</v>
      </c>
      <c r="H28" s="11">
        <f t="shared" si="0"/>
        <v>-6396.41</v>
      </c>
    </row>
    <row r="29" spans="2:8" ht="15.75" thickBot="1">
      <c r="B29" s="18" t="s">
        <v>20</v>
      </c>
      <c r="C29" s="23" t="s">
        <v>10</v>
      </c>
      <c r="D29" s="20">
        <f>D31+D32+D33+D34+D35+D36+D37</f>
        <v>5910605</v>
      </c>
      <c r="E29" s="20">
        <f>E31+E32+E33+E34+E35+E36+E37</f>
        <v>5910605</v>
      </c>
      <c r="F29" s="17">
        <f>E29/D29*100</f>
        <v>100</v>
      </c>
      <c r="G29" s="20">
        <f>G31+G32+G33+G34+G35+G36+G37</f>
        <v>5112452.77</v>
      </c>
      <c r="H29" s="11">
        <f>E29-G29</f>
        <v>798152.2300000004</v>
      </c>
    </row>
    <row r="30" spans="2:8" ht="15.75" thickBot="1">
      <c r="B30" s="7"/>
      <c r="C30" s="24" t="s">
        <v>11</v>
      </c>
      <c r="D30" s="16"/>
      <c r="E30" s="16"/>
      <c r="F30" s="17"/>
      <c r="G30" s="20"/>
      <c r="H30" s="17"/>
    </row>
    <row r="31" spans="2:8" ht="73.5" customHeight="1" thickBot="1">
      <c r="B31" s="7" t="s">
        <v>43</v>
      </c>
      <c r="C31" s="24" t="s">
        <v>41</v>
      </c>
      <c r="D31" s="16">
        <v>5075100</v>
      </c>
      <c r="E31" s="16">
        <v>5075100</v>
      </c>
      <c r="F31" s="17">
        <f>E31/D31*100</f>
        <v>100</v>
      </c>
      <c r="G31" s="16">
        <v>4900300</v>
      </c>
      <c r="H31" s="11">
        <f>E31-G31</f>
        <v>174800</v>
      </c>
    </row>
    <row r="32" spans="2:8" ht="73.5" customHeight="1" thickBot="1">
      <c r="B32" s="7" t="s">
        <v>70</v>
      </c>
      <c r="C32" s="24" t="s">
        <v>71</v>
      </c>
      <c r="D32" s="16">
        <v>97700</v>
      </c>
      <c r="E32" s="16">
        <v>97700</v>
      </c>
      <c r="F32" s="17">
        <f>E32/D32*100</f>
        <v>100</v>
      </c>
      <c r="G32" s="16">
        <v>43762</v>
      </c>
      <c r="H32" s="57"/>
    </row>
    <row r="33" spans="2:8" ht="30.75" thickBot="1">
      <c r="B33" s="7" t="s">
        <v>44</v>
      </c>
      <c r="C33" s="15" t="s">
        <v>45</v>
      </c>
      <c r="D33" s="16">
        <v>292531</v>
      </c>
      <c r="E33" s="16">
        <v>292531</v>
      </c>
      <c r="F33" s="17">
        <f>E33/D33*100</f>
        <v>100</v>
      </c>
      <c r="G33" s="16">
        <v>26872</v>
      </c>
      <c r="H33" s="56">
        <v>0</v>
      </c>
    </row>
    <row r="34" spans="2:8" ht="106.5" customHeight="1" thickBot="1">
      <c r="B34" s="7" t="s">
        <v>46</v>
      </c>
      <c r="C34" s="15" t="s">
        <v>47</v>
      </c>
      <c r="D34" s="16">
        <v>61000</v>
      </c>
      <c r="E34" s="16">
        <v>61000</v>
      </c>
      <c r="F34" s="17">
        <f>E34/D34*100</f>
        <v>100</v>
      </c>
      <c r="G34" s="16">
        <v>60600</v>
      </c>
      <c r="H34" s="11">
        <f>E34-G34</f>
        <v>400</v>
      </c>
    </row>
    <row r="35" spans="2:8" ht="106.5" customHeight="1" thickBot="1">
      <c r="B35" s="7" t="s">
        <v>65</v>
      </c>
      <c r="C35" s="44" t="s">
        <v>66</v>
      </c>
      <c r="D35" s="46">
        <v>0</v>
      </c>
      <c r="E35" s="47">
        <v>0</v>
      </c>
      <c r="F35" s="48"/>
      <c r="G35" s="47">
        <v>600</v>
      </c>
      <c r="H35" s="48">
        <v>0</v>
      </c>
    </row>
    <row r="36" spans="2:8" ht="87.75" customHeight="1" thickBot="1">
      <c r="B36" s="7" t="s">
        <v>48</v>
      </c>
      <c r="C36" s="15" t="s">
        <v>49</v>
      </c>
      <c r="D36" s="45">
        <v>384274</v>
      </c>
      <c r="E36" s="45">
        <v>384274</v>
      </c>
      <c r="F36" s="17">
        <f>E36/D36*100</f>
        <v>100</v>
      </c>
      <c r="G36" s="45">
        <v>79780</v>
      </c>
      <c r="H36" s="11">
        <f>E36-G36</f>
        <v>304494</v>
      </c>
    </row>
    <row r="37" spans="2:8" ht="113.25" customHeight="1" thickBot="1">
      <c r="B37" s="7" t="s">
        <v>72</v>
      </c>
      <c r="C37" s="25" t="s">
        <v>73</v>
      </c>
      <c r="D37" s="26">
        <v>0</v>
      </c>
      <c r="E37" s="26">
        <v>0</v>
      </c>
      <c r="F37" s="27">
        <v>0</v>
      </c>
      <c r="G37" s="26">
        <v>538.77</v>
      </c>
      <c r="H37" s="27">
        <v>0</v>
      </c>
    </row>
    <row r="38" spans="2:8" ht="15.75" thickBot="1">
      <c r="B38" s="28"/>
      <c r="C38" s="29" t="s">
        <v>21</v>
      </c>
      <c r="D38" s="30">
        <f>D13+D29</f>
        <v>6067377</v>
      </c>
      <c r="E38" s="30">
        <f>E13+E29</f>
        <v>6073176.95</v>
      </c>
      <c r="F38" s="49"/>
      <c r="G38" s="30">
        <f>G29+G13</f>
        <v>5941588.859999999</v>
      </c>
      <c r="H38" s="11">
        <f>E38-G38</f>
        <v>131588.09000000078</v>
      </c>
    </row>
    <row r="39" spans="2:8" ht="15.75" thickBot="1">
      <c r="B39" s="31"/>
      <c r="C39" s="32" t="s">
        <v>22</v>
      </c>
      <c r="D39" s="33"/>
      <c r="E39" s="33"/>
      <c r="F39" s="34"/>
      <c r="G39" s="16"/>
      <c r="H39" s="34"/>
    </row>
    <row r="40" spans="2:8" ht="15.75" thickBot="1">
      <c r="B40" s="35" t="s">
        <v>31</v>
      </c>
      <c r="C40" s="36" t="s">
        <v>23</v>
      </c>
      <c r="D40" s="33">
        <v>1688865</v>
      </c>
      <c r="E40" s="33">
        <v>1688865</v>
      </c>
      <c r="F40" s="55">
        <f aca="true" t="shared" si="1" ref="F40:F48">E40/D40*100</f>
        <v>100</v>
      </c>
      <c r="G40" s="16">
        <v>1778368.17</v>
      </c>
      <c r="H40" s="11">
        <f aca="true" t="shared" si="2" ref="H40:H48">E40-G40</f>
        <v>-89503.16999999993</v>
      </c>
    </row>
    <row r="41" spans="2:8" ht="15.75" thickBot="1">
      <c r="B41" s="35" t="s">
        <v>51</v>
      </c>
      <c r="C41" s="36" t="s">
        <v>24</v>
      </c>
      <c r="D41" s="33">
        <v>61000</v>
      </c>
      <c r="E41" s="33">
        <v>61000</v>
      </c>
      <c r="F41" s="55">
        <f t="shared" si="1"/>
        <v>100</v>
      </c>
      <c r="G41" s="16">
        <v>60600</v>
      </c>
      <c r="H41" s="11">
        <f t="shared" si="2"/>
        <v>400</v>
      </c>
    </row>
    <row r="42" spans="2:8" ht="60" customHeight="1" thickBot="1">
      <c r="B42" s="35" t="s">
        <v>50</v>
      </c>
      <c r="C42" s="37" t="s">
        <v>25</v>
      </c>
      <c r="D42" s="33">
        <v>63759.34</v>
      </c>
      <c r="E42" s="33">
        <v>63759.34</v>
      </c>
      <c r="F42" s="55">
        <f t="shared" si="1"/>
        <v>100</v>
      </c>
      <c r="G42" s="16">
        <v>134797.39</v>
      </c>
      <c r="H42" s="11">
        <f t="shared" si="2"/>
        <v>-71038.05000000002</v>
      </c>
    </row>
    <row r="43" spans="2:8" ht="15.75" thickBot="1">
      <c r="B43" s="35" t="s">
        <v>32</v>
      </c>
      <c r="C43" s="36" t="s">
        <v>26</v>
      </c>
      <c r="D43" s="33">
        <v>399274</v>
      </c>
      <c r="E43" s="33">
        <v>399274</v>
      </c>
      <c r="F43" s="55">
        <f t="shared" si="1"/>
        <v>100</v>
      </c>
      <c r="G43" s="16">
        <v>888940.46</v>
      </c>
      <c r="H43" s="11">
        <f t="shared" si="2"/>
        <v>-489666.45999999996</v>
      </c>
    </row>
    <row r="44" spans="2:8" ht="15.75" thickBot="1">
      <c r="B44" s="35" t="s">
        <v>33</v>
      </c>
      <c r="C44" s="36" t="s">
        <v>27</v>
      </c>
      <c r="D44" s="33">
        <v>1697738.16</v>
      </c>
      <c r="E44" s="33">
        <v>1697737.28</v>
      </c>
      <c r="F44" s="55">
        <f t="shared" si="1"/>
        <v>99.99994816632973</v>
      </c>
      <c r="G44" s="16">
        <v>1055046</v>
      </c>
      <c r="H44" s="11">
        <f t="shared" si="2"/>
        <v>642691.28</v>
      </c>
    </row>
    <row r="45" spans="2:8" ht="63" customHeight="1" thickBot="1">
      <c r="B45" s="35" t="s">
        <v>34</v>
      </c>
      <c r="C45" s="37" t="s">
        <v>28</v>
      </c>
      <c r="D45" s="33">
        <v>2010231</v>
      </c>
      <c r="E45" s="33">
        <v>2010231</v>
      </c>
      <c r="F45" s="55">
        <f t="shared" si="1"/>
        <v>100</v>
      </c>
      <c r="G45" s="38">
        <v>1966234</v>
      </c>
      <c r="H45" s="11">
        <f t="shared" si="2"/>
        <v>43997</v>
      </c>
    </row>
    <row r="46" spans="2:8" ht="15.75" thickBot="1">
      <c r="B46" s="35" t="s">
        <v>35</v>
      </c>
      <c r="C46" s="36" t="s">
        <v>29</v>
      </c>
      <c r="D46" s="33">
        <v>126000</v>
      </c>
      <c r="E46" s="33">
        <v>126000</v>
      </c>
      <c r="F46" s="55">
        <f t="shared" si="1"/>
        <v>100</v>
      </c>
      <c r="G46" s="33">
        <v>72000</v>
      </c>
      <c r="H46" s="11">
        <f t="shared" si="2"/>
        <v>54000</v>
      </c>
    </row>
    <row r="47" spans="2:8" ht="30.75" thickBot="1">
      <c r="B47" s="35" t="s">
        <v>67</v>
      </c>
      <c r="C47" s="52" t="s">
        <v>68</v>
      </c>
      <c r="D47" s="33">
        <v>20509.5</v>
      </c>
      <c r="E47" s="33">
        <v>20509.5</v>
      </c>
      <c r="F47" s="55">
        <f t="shared" si="1"/>
        <v>100</v>
      </c>
      <c r="G47" s="33">
        <v>0</v>
      </c>
      <c r="H47" s="11">
        <f t="shared" si="2"/>
        <v>20509.5</v>
      </c>
    </row>
    <row r="48" spans="2:8" ht="15.75" thickBot="1">
      <c r="B48" s="39"/>
      <c r="C48" s="40" t="s">
        <v>30</v>
      </c>
      <c r="D48" s="30">
        <f>D40+D41+D42+D43+D44+D45+D46+D47</f>
        <v>6067377</v>
      </c>
      <c r="E48" s="30">
        <f>E40+E41+E42+E43+E44+E45+E46+E47</f>
        <v>6067376.12</v>
      </c>
      <c r="F48" s="55">
        <f t="shared" si="1"/>
        <v>99.99998549620372</v>
      </c>
      <c r="G48" s="30">
        <f>G40+G41+G42+G43+G44+G45+G46+G47</f>
        <v>5955986.02</v>
      </c>
      <c r="H48" s="11">
        <f t="shared" si="2"/>
        <v>111390.10000000056</v>
      </c>
    </row>
    <row r="49" spans="2:8" ht="15">
      <c r="B49" s="41"/>
      <c r="C49" s="42" t="s">
        <v>40</v>
      </c>
      <c r="D49" s="53">
        <f>D38-D48</f>
        <v>0</v>
      </c>
      <c r="E49" s="53">
        <f>E38-E48</f>
        <v>5800.8300000000745</v>
      </c>
      <c r="F49" s="54"/>
      <c r="G49" s="53">
        <f>G38-G48</f>
        <v>-14397.160000000149</v>
      </c>
      <c r="H49" s="43"/>
    </row>
  </sheetData>
  <sheetProtection/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2018-02-09T11:21:03Z</dcterms:modified>
  <cp:category/>
  <cp:version/>
  <cp:contentType/>
  <cp:contentStatus/>
</cp:coreProperties>
</file>