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4" i="3"/>
  <c r="H27"/>
  <c r="H26"/>
  <c r="H25"/>
  <c r="G22"/>
  <c r="E22"/>
  <c r="D22"/>
  <c r="D13"/>
  <c r="G40"/>
  <c r="G14"/>
  <c r="G16"/>
  <c r="G18"/>
  <c r="D16"/>
  <c r="E16"/>
  <c r="F17"/>
  <c r="D18"/>
  <c r="E18"/>
  <c r="F26"/>
  <c r="F32"/>
  <c r="F33"/>
  <c r="F34"/>
  <c r="F35"/>
  <c r="F36"/>
  <c r="F37"/>
  <c r="F38"/>
  <c r="F39"/>
  <c r="E14"/>
  <c r="D14"/>
  <c r="E40"/>
  <c r="H39"/>
  <c r="H38"/>
  <c r="H37"/>
  <c r="H36"/>
  <c r="H35"/>
  <c r="H34"/>
  <c r="H33"/>
  <c r="H32"/>
  <c r="H28"/>
  <c r="H21"/>
  <c r="H20"/>
  <c r="H19"/>
  <c r="H17"/>
  <c r="H15"/>
  <c r="D40"/>
  <c r="F28"/>
  <c r="F27"/>
  <c r="F24"/>
  <c r="F21"/>
  <c r="F20"/>
  <c r="F19"/>
  <c r="F15"/>
  <c r="G13" l="1"/>
  <c r="E13"/>
  <c r="F16"/>
  <c r="H14"/>
  <c r="H16"/>
  <c r="H40"/>
  <c r="F18"/>
  <c r="H22"/>
  <c r="G30"/>
  <c r="G41" s="1"/>
  <c r="F22"/>
  <c r="H18"/>
  <c r="D30"/>
  <c r="D41" s="1"/>
  <c r="F14"/>
  <c r="H13" l="1"/>
  <c r="F13"/>
  <c r="E30"/>
  <c r="E41" s="1"/>
  <c r="F30" l="1"/>
  <c r="H30"/>
</calcChain>
</file>

<file path=xl/sharedStrings.xml><?xml version="1.0" encoding="utf-8"?>
<sst xmlns="http://schemas.openxmlformats.org/spreadsheetml/2006/main" count="61" uniqueCount="61">
  <si>
    <t>Код бюджетной классификации</t>
  </si>
  <si>
    <t>Наименование показателя</t>
  </si>
  <si>
    <t>00010000000000000000</t>
  </si>
  <si>
    <t>НАЛОГИ НА ПРИБЫЛЬ, ДОХОДЫ</t>
  </si>
  <si>
    <t xml:space="preserve">НАЛОГИ НА СОВОКУПНЫЙ ДОХОД 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</si>
  <si>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</si>
  <si>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</si>
  <si>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</si>
  <si>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БЕЗВОЗМЕЗДНЫЕ ПОСТУПЛЕНИЯ </t>
  </si>
  <si>
    <t>в том числе:</t>
  </si>
  <si>
    <t>00010100000000000000</t>
  </si>
  <si>
    <t>00010102010010000110</t>
  </si>
  <si>
    <t>00010500000000000000</t>
  </si>
  <si>
    <t>00010503000010000110</t>
  </si>
  <si>
    <t>00010600000000000000</t>
  </si>
  <si>
    <t>00010601030010000110</t>
  </si>
  <si>
    <t>00020000000000000000</t>
  </si>
  <si>
    <t>ИТОГО ДОХОДОВ</t>
  </si>
  <si>
    <t>РАСХОДЫ</t>
  </si>
  <si>
    <t xml:space="preserve">Общегосударственные вопросы   </t>
  </si>
  <si>
    <t>Национальная оборона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</si>
  <si>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</si>
  <si>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</si>
  <si>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</si>
  <si>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Культура, кинематография, средства массовой информации </t>
  </si>
  <si>
    <t>Социальная политика</t>
  </si>
  <si>
    <t>ИТОГО РАСХОДОВ</t>
  </si>
  <si>
    <t>0100</t>
  </si>
  <si>
    <t>0400</t>
  </si>
  <si>
    <t>0500</t>
  </si>
  <si>
    <t>0800</t>
  </si>
  <si>
    <t>1000</t>
  </si>
  <si>
    <t>00010606033100000110</t>
  </si>
  <si>
    <t>00010606043100000110</t>
  </si>
  <si>
    <t>% исполнения</t>
  </si>
  <si>
    <t>НАЛОГОВЫЕ И НЕНАЛОГОВЫЕ ДОХОДЫ</t>
  </si>
  <si>
    <t>Дефицит/профицит</t>
  </si>
  <si>
    <t>Дотации бюджетам сельских поселений на выравнивание уровня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</si>
  <si>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</si>
  <si>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</si>
  <si>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</t>
  </si>
  <si>
    <t>0300</t>
  </si>
  <si>
    <t>0200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</si>
  <si>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</si>
  <si>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</si>
  <si>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</t>
  </si>
  <si>
    <t>Земельный налог с физических лиц</t>
  </si>
  <si>
    <t>1105</t>
  </si>
  <si>
    <t>Другие вопросы в области физической культуры и спорта</t>
  </si>
  <si>
    <t>Дотации бюджетам сельских поселений на поддержку мер по обеспечению сбалансиро-ванности бюджетов</t>
  </si>
  <si>
    <t>Аналитические данные о ходе исполнения бюджета Благовещенского сельского поселения Лухского муниципального района Ивановской области в сравнении с соответствующим периодом 2020 г. по сотоянию на 01.04.2021 г.</t>
  </si>
  <si>
    <t>Уточненый план 2021 г.</t>
  </si>
  <si>
    <t>Фактически исполнено за 1 квартал 2020 г.</t>
  </si>
  <si>
    <t>Отклонение 2021 к 2020 г.г.(+;-)</t>
  </si>
  <si>
    <t>Фактически исполнено за 1 квартал 2021 г.</t>
  </si>
  <si>
    <t>00020215001100000150</t>
  </si>
  <si>
    <t>00020215002100000150</t>
  </si>
  <si>
    <t>00020229999100000150</t>
  </si>
  <si>
    <t>00020235118100000150</t>
  </si>
  <si>
    <t>00020240014100000150</t>
  </si>
  <si>
    <t>00021905000100000150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</si>
</sst>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indexed="8"/>
      <name val="Arial Cyr"/>
    </font>
    <font>
      <sz val="8"/>
      <color indexed="8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1">
      <alignment horizontal="left" wrapText="1" indent="2"/>
    </xf>
    <xf numFmtId="0" fontId="24" fillId="0" borderId="2">
      <alignment horizontal="left" wrapText="1" indent="2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0" applyNumberFormat="0" applyFon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/>
    <xf numFmtId="0" fontId="6" fillId="0" borderId="0" xfId="38"/>
    <xf numFmtId="49" fontId="6" fillId="0" borderId="0" xfId="38" applyNumberFormat="1"/>
    <xf numFmtId="49" fontId="19" fillId="0" borderId="0" xfId="38" applyNumberFormat="1" applyFont="1" applyAlignment="1">
      <alignment horizontal="center" vertical="center" wrapText="1"/>
    </xf>
    <xf numFmtId="0" fontId="6" fillId="0" borderId="0" xfId="38" applyAlignment="1">
      <alignment horizontal="center"/>
    </xf>
    <xf numFmtId="0" fontId="19" fillId="0" borderId="0" xfId="38" applyFont="1" applyAlignment="1">
      <alignment horizontal="center" vertical="center"/>
    </xf>
    <xf numFmtId="0" fontId="19" fillId="0" borderId="0" xfId="38" applyFont="1" applyAlignment="1">
      <alignment vertical="center"/>
    </xf>
    <xf numFmtId="49" fontId="20" fillId="0" borderId="12" xfId="38" applyNumberFormat="1" applyFont="1" applyBorder="1" applyAlignment="1">
      <alignment horizontal="center" vertical="center" wrapText="1"/>
    </xf>
    <xf numFmtId="49" fontId="21" fillId="0" borderId="13" xfId="38" applyNumberFormat="1" applyFont="1" applyBorder="1" applyAlignment="1">
      <alignment horizontal="center" vertical="center" wrapText="1"/>
    </xf>
    <xf numFmtId="0" fontId="21" fillId="0" borderId="14" xfId="38" applyFont="1" applyBorder="1" applyAlignment="1">
      <alignment horizontal="left" vertical="center" wrapText="1"/>
    </xf>
    <xf numFmtId="2" fontId="21" fillId="0" borderId="15" xfId="38" applyNumberFormat="1" applyFont="1" applyBorder="1" applyAlignment="1">
      <alignment horizontal="center" vertical="center"/>
    </xf>
    <xf numFmtId="4" fontId="21" fillId="0" borderId="15" xfId="38" applyNumberFormat="1" applyFont="1" applyBorder="1" applyAlignment="1">
      <alignment horizontal="center" vertical="center"/>
    </xf>
    <xf numFmtId="49" fontId="22" fillId="0" borderId="14" xfId="38" applyNumberFormat="1" applyFont="1" applyBorder="1" applyAlignment="1">
      <alignment horizontal="center" vertical="center" wrapText="1"/>
    </xf>
    <xf numFmtId="0" fontId="22" fillId="0" borderId="16" xfId="38" applyFont="1" applyBorder="1" applyAlignment="1">
      <alignment horizontal="left" vertical="center" wrapText="1"/>
    </xf>
    <xf numFmtId="2" fontId="22" fillId="0" borderId="16" xfId="38" applyNumberFormat="1" applyFont="1" applyBorder="1" applyAlignment="1">
      <alignment horizontal="center" vertical="center" wrapText="1"/>
    </xf>
    <xf numFmtId="0" fontId="20" fillId="0" borderId="17" xfId="38" applyFont="1" applyBorder="1" applyAlignment="1">
      <alignment horizontal="left" vertical="center" wrapText="1"/>
    </xf>
    <xf numFmtId="2" fontId="20" fillId="0" borderId="17" xfId="38" applyNumberFormat="1" applyFont="1" applyBorder="1" applyAlignment="1">
      <alignment horizontal="center" vertical="center" wrapText="1"/>
    </xf>
    <xf numFmtId="164" fontId="20" fillId="0" borderId="17" xfId="38" applyNumberFormat="1" applyFont="1" applyBorder="1" applyAlignment="1">
      <alignment horizontal="center" vertical="center" wrapText="1"/>
    </xf>
    <xf numFmtId="49" fontId="22" fillId="0" borderId="12" xfId="38" applyNumberFormat="1" applyFont="1" applyBorder="1" applyAlignment="1">
      <alignment horizontal="center" vertical="center" wrapText="1"/>
    </xf>
    <xf numFmtId="0" fontId="22" fillId="0" borderId="17" xfId="38" applyFont="1" applyBorder="1" applyAlignment="1">
      <alignment horizontal="left" vertical="center" wrapText="1"/>
    </xf>
    <xf numFmtId="2" fontId="22" fillId="0" borderId="17" xfId="38" applyNumberFormat="1" applyFont="1" applyBorder="1" applyAlignment="1">
      <alignment horizontal="center" vertical="center" wrapText="1"/>
    </xf>
    <xf numFmtId="0" fontId="22" fillId="0" borderId="17" xfId="38" applyFont="1" applyBorder="1" applyAlignment="1">
      <alignment horizontal="justify" vertical="center" wrapText="1"/>
    </xf>
    <xf numFmtId="0" fontId="20" fillId="0" borderId="17" xfId="38" applyFont="1" applyBorder="1" applyAlignment="1">
      <alignment horizontal="justify" vertical="center" wrapText="1"/>
    </xf>
    <xf numFmtId="0" fontId="20" fillId="0" borderId="18" xfId="38" applyFont="1" applyBorder="1" applyAlignment="1">
      <alignment horizontal="left" vertical="center" wrapText="1"/>
    </xf>
    <xf numFmtId="2" fontId="20" fillId="0" borderId="15" xfId="38" applyNumberFormat="1" applyFont="1" applyBorder="1" applyAlignment="1">
      <alignment horizontal="center" vertical="center" wrapText="1"/>
    </xf>
    <xf numFmtId="4" fontId="20" fillId="0" borderId="15" xfId="38" applyNumberFormat="1" applyFont="1" applyBorder="1" applyAlignment="1">
      <alignment horizontal="center" vertical="center" wrapText="1"/>
    </xf>
    <xf numFmtId="49" fontId="6" fillId="24" borderId="15" xfId="38" applyNumberFormat="1" applyFill="1" applyBorder="1" applyAlignment="1">
      <alignment horizontal="center"/>
    </xf>
    <xf numFmtId="0" fontId="22" fillId="24" borderId="12" xfId="38" applyFont="1" applyFill="1" applyBorder="1" applyAlignment="1">
      <alignment vertical="center" wrapText="1"/>
    </xf>
    <xf numFmtId="2" fontId="21" fillId="24" borderId="15" xfId="38" applyNumberFormat="1" applyFont="1" applyFill="1" applyBorder="1" applyAlignment="1">
      <alignment horizontal="center" vertical="center"/>
    </xf>
    <xf numFmtId="4" fontId="21" fillId="24" borderId="15" xfId="38" applyNumberFormat="1" applyFont="1" applyFill="1" applyBorder="1" applyAlignment="1">
      <alignment horizontal="center" vertical="center"/>
    </xf>
    <xf numFmtId="49" fontId="6" fillId="0" borderId="15" xfId="38" applyNumberFormat="1" applyBorder="1" applyAlignment="1">
      <alignment horizontal="center"/>
    </xf>
    <xf numFmtId="0" fontId="22" fillId="0" borderId="12" xfId="38" applyFont="1" applyBorder="1" applyAlignment="1">
      <alignment vertical="center" wrapText="1"/>
    </xf>
    <xf numFmtId="2" fontId="20" fillId="0" borderId="15" xfId="38" applyNumberFormat="1" applyFont="1" applyBorder="1" applyAlignment="1">
      <alignment horizontal="center" vertical="center"/>
    </xf>
    <xf numFmtId="164" fontId="20" fillId="0" borderId="15" xfId="38" applyNumberFormat="1" applyFont="1" applyBorder="1" applyAlignment="1">
      <alignment horizontal="center" vertical="center"/>
    </xf>
    <xf numFmtId="49" fontId="20" fillId="0" borderId="15" xfId="38" applyNumberFormat="1" applyFont="1" applyBorder="1" applyAlignment="1">
      <alignment horizontal="center"/>
    </xf>
    <xf numFmtId="0" fontId="20" fillId="0" borderId="15" xfId="38" applyFont="1" applyBorder="1"/>
    <xf numFmtId="0" fontId="20" fillId="0" borderId="15" xfId="38" applyFont="1" applyBorder="1" applyAlignment="1">
      <alignment horizontal="left" wrapText="1"/>
    </xf>
    <xf numFmtId="49" fontId="20" fillId="24" borderId="15" xfId="38" applyNumberFormat="1" applyFont="1" applyFill="1" applyBorder="1" applyAlignment="1">
      <alignment horizontal="center"/>
    </xf>
    <xf numFmtId="0" fontId="20" fillId="24" borderId="15" xfId="38" applyFont="1" applyFill="1" applyBorder="1"/>
    <xf numFmtId="49" fontId="20" fillId="25" borderId="15" xfId="38" applyNumberFormat="1" applyFont="1" applyFill="1" applyBorder="1" applyAlignment="1">
      <alignment horizontal="center"/>
    </xf>
    <xf numFmtId="0" fontId="20" fillId="25" borderId="15" xfId="38" applyFont="1" applyFill="1" applyBorder="1"/>
    <xf numFmtId="4" fontId="20" fillId="25" borderId="15" xfId="38" applyNumberFormat="1" applyFont="1" applyFill="1" applyBorder="1" applyAlignment="1">
      <alignment horizontal="center" vertical="center"/>
    </xf>
    <xf numFmtId="0" fontId="20" fillId="0" borderId="1" xfId="19" applyNumberFormat="1" applyFont="1" applyProtection="1">
      <alignment horizontal="left" wrapText="1" indent="2"/>
    </xf>
    <xf numFmtId="2" fontId="20" fillId="0" borderId="19" xfId="38" applyNumberFormat="1" applyFont="1" applyBorder="1" applyAlignment="1">
      <alignment horizontal="center" vertical="center" wrapText="1"/>
    </xf>
    <xf numFmtId="164" fontId="20" fillId="24" borderId="17" xfId="38" applyNumberFormat="1" applyFont="1" applyFill="1" applyBorder="1" applyAlignment="1">
      <alignment horizontal="center" vertical="center" wrapText="1"/>
    </xf>
    <xf numFmtId="164" fontId="20" fillId="0" borderId="17" xfId="38" applyNumberFormat="1" applyFont="1" applyBorder="1" applyAlignment="1">
      <alignment horizontal="center" vertical="center" wrapText="1"/>
    </xf>
    <xf numFmtId="164" fontId="20" fillId="0" borderId="20" xfId="38" applyNumberFormat="1" applyFont="1" applyBorder="1" applyAlignment="1">
      <alignment horizontal="center" vertical="center" wrapText="1"/>
    </xf>
    <xf numFmtId="0" fontId="20" fillId="0" borderId="15" xfId="38" applyFont="1" applyBorder="1" applyAlignment="1">
      <alignment wrapText="1"/>
    </xf>
    <xf numFmtId="2" fontId="21" fillId="25" borderId="15" xfId="38" applyNumberFormat="1" applyFont="1" applyFill="1" applyBorder="1" applyAlignment="1">
      <alignment horizontal="center" vertical="center"/>
    </xf>
    <xf numFmtId="4" fontId="21" fillId="25" borderId="15" xfId="38" applyNumberFormat="1" applyFont="1" applyFill="1" applyBorder="1" applyAlignment="1">
      <alignment horizontal="center" vertical="center"/>
    </xf>
    <xf numFmtId="2" fontId="20" fillId="0" borderId="18" xfId="38" applyNumberFormat="1" applyFont="1" applyBorder="1" applyAlignment="1">
      <alignment horizontal="center" vertical="center" wrapText="1"/>
    </xf>
    <xf numFmtId="49" fontId="20" fillId="0" borderId="12" xfId="38" applyNumberFormat="1" applyFont="1" applyBorder="1" applyAlignment="1">
      <alignment horizontal="center" vertical="center" wrapText="1"/>
    </xf>
    <xf numFmtId="49" fontId="19" fillId="0" borderId="0" xfId="38" applyNumberFormat="1" applyFont="1" applyAlignment="1">
      <alignment horizontal="center" vertical="center" wrapText="1"/>
    </xf>
    <xf numFmtId="49" fontId="20" fillId="0" borderId="13" xfId="38" applyNumberFormat="1" applyFont="1" applyBorder="1" applyAlignment="1">
      <alignment horizontal="center" vertical="center" wrapText="1"/>
    </xf>
    <xf numFmtId="49" fontId="20" fillId="0" borderId="12" xfId="38" applyNumberFormat="1" applyFont="1" applyBorder="1" applyAlignment="1">
      <alignment horizontal="center" vertical="center" wrapText="1"/>
    </xf>
    <xf numFmtId="0" fontId="20" fillId="0" borderId="13" xfId="38" applyFont="1" applyBorder="1" applyAlignment="1">
      <alignment horizontal="center" vertical="center" wrapText="1"/>
    </xf>
    <xf numFmtId="0" fontId="20" fillId="0" borderId="21" xfId="38" applyFont="1" applyBorder="1" applyAlignment="1">
      <alignment horizontal="center" vertical="center" wrapText="1"/>
    </xf>
    <xf numFmtId="2" fontId="20" fillId="0" borderId="13" xfId="38" applyNumberFormat="1" applyFont="1" applyBorder="1" applyAlignment="1">
      <alignment horizontal="center" vertical="center" wrapText="1"/>
    </xf>
    <xf numFmtId="2" fontId="20" fillId="0" borderId="21" xfId="38" applyNumberFormat="1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2" xfId="19"/>
    <cellStyle name="xl8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_Лист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1"/>
  <sheetViews>
    <sheetView tabSelected="1" topLeftCell="A4" workbookViewId="0">
      <selection activeCell="H24" sqref="H24"/>
    </sheetView>
  </sheetViews>
  <sheetFormatPr defaultRowHeight="12.75"/>
  <cols>
    <col min="2" max="2" width="32.28515625" customWidth="1"/>
    <col min="3" max="3" width="42.85546875" customWidth="1"/>
    <col min="4" max="4" width="22.140625" customWidth="1"/>
    <col min="5" max="5" width="18.7109375" customWidth="1"/>
    <col min="7" max="7" width="21.85546875" customWidth="1"/>
    <col min="8" max="8" width="14.85546875" customWidth="1"/>
  </cols>
  <sheetData>
    <row r="2" spans="2:8" ht="15">
      <c r="B2" s="1"/>
      <c r="C2" s="1"/>
      <c r="D2" s="1"/>
      <c r="E2" s="1"/>
      <c r="F2" s="1"/>
      <c r="G2" s="1"/>
      <c r="H2" s="1"/>
    </row>
    <row r="3" spans="2:8" ht="15">
      <c r="B3" s="1"/>
      <c r="C3" s="1"/>
      <c r="D3" s="1"/>
      <c r="E3" s="1"/>
      <c r="F3" s="1"/>
      <c r="G3" s="1"/>
      <c r="H3" s="1"/>
    </row>
    <row r="4" spans="2:8" ht="18.75">
      <c r="B4" s="2"/>
      <c r="C4" s="52" t="s">
        <v>50</v>
      </c>
      <c r="D4" s="52"/>
      <c r="E4" s="52"/>
      <c r="F4" s="3"/>
      <c r="G4" s="3"/>
      <c r="H4" s="1"/>
    </row>
    <row r="5" spans="2:8" ht="18.75">
      <c r="B5" s="2"/>
      <c r="C5" s="52"/>
      <c r="D5" s="52"/>
      <c r="E5" s="52"/>
      <c r="F5" s="3"/>
      <c r="G5" s="3"/>
      <c r="H5" s="1"/>
    </row>
    <row r="6" spans="2:8" ht="45.75" customHeight="1">
      <c r="B6" s="2"/>
      <c r="C6" s="52"/>
      <c r="D6" s="52"/>
      <c r="E6" s="52"/>
      <c r="F6" s="3"/>
      <c r="G6" s="3"/>
      <c r="H6" s="4"/>
    </row>
    <row r="7" spans="2:8" ht="18.75">
      <c r="B7" s="2"/>
      <c r="C7" s="4"/>
      <c r="D7" s="5"/>
      <c r="E7" s="4"/>
      <c r="F7" s="4"/>
      <c r="G7" s="4"/>
      <c r="H7" s="4"/>
    </row>
    <row r="8" spans="2:8" ht="18.75">
      <c r="B8" s="2"/>
      <c r="C8" s="6"/>
      <c r="D8" s="6"/>
      <c r="E8" s="6"/>
      <c r="F8" s="6"/>
      <c r="G8" s="6"/>
      <c r="H8" s="4"/>
    </row>
    <row r="9" spans="2:8" ht="15">
      <c r="B9" s="1"/>
      <c r="C9" s="1"/>
      <c r="D9" s="1"/>
      <c r="E9" s="1"/>
      <c r="F9" s="1"/>
      <c r="G9" s="1"/>
      <c r="H9" s="1"/>
    </row>
    <row r="10" spans="2:8" ht="15.75" thickBot="1">
      <c r="B10" s="2"/>
      <c r="C10" s="1"/>
      <c r="D10" s="1"/>
      <c r="E10" s="1"/>
      <c r="F10" s="1"/>
      <c r="G10" s="1"/>
      <c r="H10" s="1"/>
    </row>
    <row r="11" spans="2:8">
      <c r="B11" s="53" t="s">
        <v>0</v>
      </c>
      <c r="C11" s="55" t="s">
        <v>1</v>
      </c>
      <c r="D11" s="55" t="s">
        <v>51</v>
      </c>
      <c r="E11" s="55" t="s">
        <v>54</v>
      </c>
      <c r="F11" s="55" t="s">
        <v>34</v>
      </c>
      <c r="G11" s="57" t="s">
        <v>52</v>
      </c>
      <c r="H11" s="55" t="s">
        <v>53</v>
      </c>
    </row>
    <row r="12" spans="2:8" ht="50.25" customHeight="1" thickBot="1">
      <c r="B12" s="54"/>
      <c r="C12" s="56"/>
      <c r="D12" s="56"/>
      <c r="E12" s="56"/>
      <c r="F12" s="56"/>
      <c r="G12" s="58"/>
      <c r="H12" s="56"/>
    </row>
    <row r="13" spans="2:8" ht="29.25" thickBot="1">
      <c r="B13" s="8" t="s">
        <v>2</v>
      </c>
      <c r="C13" s="9" t="s">
        <v>35</v>
      </c>
      <c r="D13" s="10">
        <f>D14+D16+D18</f>
        <v>130000</v>
      </c>
      <c r="E13" s="10">
        <f>E14+E16+E18</f>
        <v>19516.43</v>
      </c>
      <c r="F13" s="46">
        <f t="shared" ref="F13:F21" si="0">E13/D13*100</f>
        <v>15.01263846153846</v>
      </c>
      <c r="G13" s="10">
        <f>G14+G16+G18</f>
        <v>14182.630000000001</v>
      </c>
      <c r="H13" s="10">
        <f>H14+H16+H18</f>
        <v>5333.7999999999984</v>
      </c>
    </row>
    <row r="14" spans="2:8" ht="15.75" thickBot="1">
      <c r="B14" s="12" t="s">
        <v>10</v>
      </c>
      <c r="C14" s="13" t="s">
        <v>3</v>
      </c>
      <c r="D14" s="14">
        <f>D15</f>
        <v>28000</v>
      </c>
      <c r="E14" s="14">
        <f>E15</f>
        <v>5952.4</v>
      </c>
      <c r="F14" s="45">
        <f t="shared" si="0"/>
        <v>21.258571428571425</v>
      </c>
      <c r="G14" s="14">
        <f>G15</f>
        <v>7807.3</v>
      </c>
      <c r="H14" s="11">
        <f>E14-G14</f>
        <v>-1854.9000000000005</v>
      </c>
    </row>
    <row r="15" spans="2:8" ht="116.25" customHeight="1" thickBot="1">
      <c r="B15" s="7" t="s">
        <v>11</v>
      </c>
      <c r="C15" s="42" t="s">
        <v>44</v>
      </c>
      <c r="D15" s="16">
        <v>28000</v>
      </c>
      <c r="E15" s="16">
        <v>5952.4</v>
      </c>
      <c r="F15" s="17">
        <f t="shared" si="0"/>
        <v>21.258571428571425</v>
      </c>
      <c r="G15" s="16">
        <v>7807.3</v>
      </c>
      <c r="H15" s="11">
        <f>E15-G15</f>
        <v>-1854.9000000000005</v>
      </c>
    </row>
    <row r="16" spans="2:8" ht="15.75" thickBot="1">
      <c r="B16" s="18" t="s">
        <v>12</v>
      </c>
      <c r="C16" s="19" t="s">
        <v>4</v>
      </c>
      <c r="D16" s="20">
        <f>D17</f>
        <v>2000</v>
      </c>
      <c r="E16" s="20">
        <f>E17</f>
        <v>0</v>
      </c>
      <c r="F16" s="17">
        <f t="shared" si="0"/>
        <v>0</v>
      </c>
      <c r="G16" s="20">
        <f>G17</f>
        <v>0</v>
      </c>
      <c r="H16" s="11">
        <f t="shared" ref="H16:H21" si="1">E16-G16</f>
        <v>0</v>
      </c>
    </row>
    <row r="17" spans="2:8" ht="15.75" thickBot="1">
      <c r="B17" s="7" t="s">
        <v>13</v>
      </c>
      <c r="C17" s="15" t="s">
        <v>5</v>
      </c>
      <c r="D17" s="16">
        <v>2000</v>
      </c>
      <c r="E17" s="16">
        <v>0</v>
      </c>
      <c r="F17" s="17">
        <f t="shared" si="0"/>
        <v>0</v>
      </c>
      <c r="G17" s="16">
        <v>0</v>
      </c>
      <c r="H17" s="11">
        <f t="shared" si="1"/>
        <v>0</v>
      </c>
    </row>
    <row r="18" spans="2:8" ht="15.75" thickBot="1">
      <c r="B18" s="18" t="s">
        <v>14</v>
      </c>
      <c r="C18" s="19" t="s">
        <v>6</v>
      </c>
      <c r="D18" s="20">
        <f>D19+D20+D21</f>
        <v>100000</v>
      </c>
      <c r="E18" s="20">
        <f>E19+E20+E21</f>
        <v>13564.029999999999</v>
      </c>
      <c r="F18" s="17">
        <f t="shared" si="0"/>
        <v>13.564029999999999</v>
      </c>
      <c r="G18" s="20">
        <f>G19+G20+G21</f>
        <v>6375.33</v>
      </c>
      <c r="H18" s="11">
        <f t="shared" si="1"/>
        <v>7188.6999999999989</v>
      </c>
    </row>
    <row r="19" spans="2:8" ht="15.75" thickBot="1">
      <c r="B19" s="7" t="s">
        <v>15</v>
      </c>
      <c r="C19" s="15" t="s">
        <v>7</v>
      </c>
      <c r="D19" s="16">
        <v>4000</v>
      </c>
      <c r="E19" s="16">
        <v>6325.03</v>
      </c>
      <c r="F19" s="17">
        <f t="shared" si="0"/>
        <v>158.12575000000001</v>
      </c>
      <c r="G19" s="16">
        <v>537.44000000000005</v>
      </c>
      <c r="H19" s="11">
        <f t="shared" si="1"/>
        <v>5787.59</v>
      </c>
    </row>
    <row r="20" spans="2:8" ht="15.75" thickBot="1">
      <c r="B20" s="7" t="s">
        <v>32</v>
      </c>
      <c r="C20" s="15" t="s">
        <v>45</v>
      </c>
      <c r="D20" s="16">
        <v>1000</v>
      </c>
      <c r="E20" s="16">
        <v>247</v>
      </c>
      <c r="F20" s="17">
        <f t="shared" si="0"/>
        <v>24.7</v>
      </c>
      <c r="G20" s="16">
        <v>247</v>
      </c>
      <c r="H20" s="11">
        <f t="shared" si="1"/>
        <v>0</v>
      </c>
    </row>
    <row r="21" spans="2:8" ht="15.75" thickBot="1">
      <c r="B21" s="7" t="s">
        <v>33</v>
      </c>
      <c r="C21" s="15" t="s">
        <v>46</v>
      </c>
      <c r="D21" s="16">
        <v>95000</v>
      </c>
      <c r="E21" s="16">
        <v>6992</v>
      </c>
      <c r="F21" s="17">
        <f t="shared" si="0"/>
        <v>7.3599999999999994</v>
      </c>
      <c r="G21" s="16">
        <v>5590.89</v>
      </c>
      <c r="H21" s="11">
        <f t="shared" si="1"/>
        <v>1401.1099999999997</v>
      </c>
    </row>
    <row r="22" spans="2:8" ht="15.75" thickBot="1">
      <c r="B22" s="18" t="s">
        <v>16</v>
      </c>
      <c r="C22" s="21" t="s">
        <v>8</v>
      </c>
      <c r="D22" s="20">
        <f>D24+D25+D26+D27+D28+D29</f>
        <v>6394448</v>
      </c>
      <c r="E22" s="20">
        <f>E24+E25+E26+E27+E28+E29</f>
        <v>1785561.21</v>
      </c>
      <c r="F22" s="17">
        <f>E22/D22*100</f>
        <v>27.923617644556654</v>
      </c>
      <c r="G22" s="20">
        <f>G24+G25+G26+G27+G28+G29</f>
        <v>1645652.9</v>
      </c>
      <c r="H22" s="11">
        <f>E22-G22</f>
        <v>139908.31000000006</v>
      </c>
    </row>
    <row r="23" spans="2:8" ht="15.75" thickBot="1">
      <c r="B23" s="7"/>
      <c r="C23" s="22" t="s">
        <v>9</v>
      </c>
      <c r="D23" s="16"/>
      <c r="E23" s="16"/>
      <c r="F23" s="17"/>
      <c r="G23" s="16"/>
      <c r="H23" s="17"/>
    </row>
    <row r="24" spans="2:8" ht="73.5" customHeight="1" thickBot="1">
      <c r="B24" s="51" t="s">
        <v>55</v>
      </c>
      <c r="C24" s="22" t="s">
        <v>37</v>
      </c>
      <c r="D24" s="16">
        <v>5191500</v>
      </c>
      <c r="E24" s="16">
        <v>1297875</v>
      </c>
      <c r="F24" s="17">
        <f>E24/D24*100</f>
        <v>25</v>
      </c>
      <c r="G24" s="16">
        <v>1297875</v>
      </c>
      <c r="H24" s="11">
        <f>E24-G24</f>
        <v>0</v>
      </c>
    </row>
    <row r="25" spans="2:8" ht="73.5" customHeight="1" thickBot="1">
      <c r="B25" s="51" t="s">
        <v>56</v>
      </c>
      <c r="C25" s="22" t="s">
        <v>49</v>
      </c>
      <c r="D25" s="16">
        <v>363310</v>
      </c>
      <c r="E25" s="16">
        <v>90835</v>
      </c>
      <c r="F25" s="17"/>
      <c r="G25" s="50">
        <v>78645</v>
      </c>
      <c r="H25" s="11">
        <f>E25-G25</f>
        <v>12190</v>
      </c>
    </row>
    <row r="26" spans="2:8" ht="30.75" thickBot="1">
      <c r="B26" s="51" t="s">
        <v>57</v>
      </c>
      <c r="C26" s="15" t="s">
        <v>38</v>
      </c>
      <c r="D26" s="16">
        <v>254364</v>
      </c>
      <c r="E26" s="16">
        <v>63591</v>
      </c>
      <c r="F26" s="17">
        <f>E26/D26*100</f>
        <v>25</v>
      </c>
      <c r="G26" s="16">
        <v>66544</v>
      </c>
      <c r="H26" s="11">
        <f>E26-G26</f>
        <v>-2953</v>
      </c>
    </row>
    <row r="27" spans="2:8" ht="106.5" customHeight="1" thickBot="1">
      <c r="B27" s="51" t="s">
        <v>58</v>
      </c>
      <c r="C27" s="15" t="s">
        <v>39</v>
      </c>
      <c r="D27" s="16">
        <v>93000</v>
      </c>
      <c r="E27" s="16">
        <v>19986.21</v>
      </c>
      <c r="F27" s="17">
        <f>E27/D27*100</f>
        <v>21.490548387096773</v>
      </c>
      <c r="G27" s="16">
        <v>18951.900000000001</v>
      </c>
      <c r="H27" s="11">
        <f>E27-G27</f>
        <v>1034.3099999999977</v>
      </c>
    </row>
    <row r="28" spans="2:8" ht="87.75" customHeight="1" thickBot="1">
      <c r="B28" s="51" t="s">
        <v>59</v>
      </c>
      <c r="C28" s="15" t="s">
        <v>40</v>
      </c>
      <c r="D28" s="43">
        <v>492274</v>
      </c>
      <c r="E28" s="43">
        <v>313274</v>
      </c>
      <c r="F28" s="17">
        <f>E28/D28*100</f>
        <v>63.638136484965692</v>
      </c>
      <c r="G28" s="43">
        <v>183637</v>
      </c>
      <c r="H28" s="11">
        <f>E28-G28</f>
        <v>129637</v>
      </c>
    </row>
    <row r="29" spans="2:8" ht="113.25" customHeight="1" thickBot="1">
      <c r="B29" s="51" t="s">
        <v>60</v>
      </c>
      <c r="C29" s="23" t="s">
        <v>43</v>
      </c>
      <c r="D29" s="24">
        <v>0</v>
      </c>
      <c r="E29" s="24">
        <v>0</v>
      </c>
      <c r="F29" s="25"/>
      <c r="G29" s="24">
        <v>0</v>
      </c>
      <c r="H29" s="25">
        <v>0</v>
      </c>
    </row>
    <row r="30" spans="2:8" ht="15.75" thickBot="1">
      <c r="B30" s="26"/>
      <c r="C30" s="27" t="s">
        <v>17</v>
      </c>
      <c r="D30" s="28">
        <f>D22+D13</f>
        <v>6524448</v>
      </c>
      <c r="E30" s="28">
        <f>E22+E13</f>
        <v>1805077.64</v>
      </c>
      <c r="F30" s="44">
        <f>E30/D30*100</f>
        <v>27.666365645032343</v>
      </c>
      <c r="G30" s="28">
        <f>G22+G13</f>
        <v>1659835.5299999998</v>
      </c>
      <c r="H30" s="11">
        <f>E30-G30</f>
        <v>145242.1100000001</v>
      </c>
    </row>
    <row r="31" spans="2:8" ht="15.75" thickBot="1">
      <c r="B31" s="30"/>
      <c r="C31" s="31" t="s">
        <v>18</v>
      </c>
      <c r="D31" s="32"/>
      <c r="E31" s="32"/>
      <c r="F31" s="33"/>
      <c r="G31" s="32"/>
      <c r="H31" s="33"/>
    </row>
    <row r="32" spans="2:8" ht="15.75" thickBot="1">
      <c r="B32" s="34" t="s">
        <v>27</v>
      </c>
      <c r="C32" s="35" t="s">
        <v>19</v>
      </c>
      <c r="D32" s="32">
        <v>2132209.5</v>
      </c>
      <c r="E32" s="32">
        <v>441894.61</v>
      </c>
      <c r="F32" s="44">
        <f t="shared" ref="F32:F39" si="2">E32/D32*100</f>
        <v>20.724727565466715</v>
      </c>
      <c r="G32" s="32">
        <v>446036.94</v>
      </c>
      <c r="H32" s="11">
        <f t="shared" ref="H32:H40" si="3">E32-G32</f>
        <v>-4142.3300000000163</v>
      </c>
    </row>
    <row r="33" spans="2:8" ht="15.75" thickBot="1">
      <c r="B33" s="34" t="s">
        <v>42</v>
      </c>
      <c r="C33" s="35" t="s">
        <v>20</v>
      </c>
      <c r="D33" s="32">
        <v>93000</v>
      </c>
      <c r="E33" s="32">
        <v>19986.21</v>
      </c>
      <c r="F33" s="44">
        <f t="shared" si="2"/>
        <v>21.490548387096773</v>
      </c>
      <c r="G33" s="32">
        <v>18951.900000000001</v>
      </c>
      <c r="H33" s="11">
        <f t="shared" si="3"/>
        <v>1034.3099999999977</v>
      </c>
    </row>
    <row r="34" spans="2:8" ht="60" customHeight="1" thickBot="1">
      <c r="B34" s="34" t="s">
        <v>41</v>
      </c>
      <c r="C34" s="36" t="s">
        <v>21</v>
      </c>
      <c r="D34" s="32">
        <v>200000</v>
      </c>
      <c r="E34" s="32">
        <v>26699.87</v>
      </c>
      <c r="F34" s="44">
        <f t="shared" si="2"/>
        <v>13.349934999999999</v>
      </c>
      <c r="G34" s="32">
        <v>0</v>
      </c>
      <c r="H34" s="11">
        <f t="shared" si="3"/>
        <v>26699.87</v>
      </c>
    </row>
    <row r="35" spans="2:8" ht="15.75" thickBot="1">
      <c r="B35" s="34" t="s">
        <v>28</v>
      </c>
      <c r="C35" s="35" t="s">
        <v>22</v>
      </c>
      <c r="D35" s="32">
        <v>440619</v>
      </c>
      <c r="E35" s="32">
        <v>244435.3</v>
      </c>
      <c r="F35" s="44">
        <f t="shared" si="2"/>
        <v>55.475433424341659</v>
      </c>
      <c r="G35" s="32">
        <v>117809.1</v>
      </c>
      <c r="H35" s="11">
        <f t="shared" si="3"/>
        <v>126626.19999999998</v>
      </c>
    </row>
    <row r="36" spans="2:8" ht="15.75" thickBot="1">
      <c r="B36" s="34" t="s">
        <v>29</v>
      </c>
      <c r="C36" s="35" t="s">
        <v>23</v>
      </c>
      <c r="D36" s="32">
        <v>1101616.5</v>
      </c>
      <c r="E36" s="32">
        <v>153689.88</v>
      </c>
      <c r="F36" s="44">
        <f t="shared" si="2"/>
        <v>13.951305195592115</v>
      </c>
      <c r="G36" s="32">
        <v>143491.51999999999</v>
      </c>
      <c r="H36" s="11">
        <f t="shared" si="3"/>
        <v>10198.360000000015</v>
      </c>
    </row>
    <row r="37" spans="2:8" ht="63" customHeight="1" thickBot="1">
      <c r="B37" s="34" t="s">
        <v>30</v>
      </c>
      <c r="C37" s="36" t="s">
        <v>24</v>
      </c>
      <c r="D37" s="32">
        <v>2362003</v>
      </c>
      <c r="E37" s="32">
        <v>633952</v>
      </c>
      <c r="F37" s="44">
        <f t="shared" si="2"/>
        <v>26.839593345139694</v>
      </c>
      <c r="G37" s="32">
        <v>612638</v>
      </c>
      <c r="H37" s="11">
        <f t="shared" si="3"/>
        <v>21314</v>
      </c>
    </row>
    <row r="38" spans="2:8" ht="15.75" thickBot="1">
      <c r="B38" s="34" t="s">
        <v>31</v>
      </c>
      <c r="C38" s="35" t="s">
        <v>25</v>
      </c>
      <c r="D38" s="32">
        <v>180000</v>
      </c>
      <c r="E38" s="32">
        <v>45000</v>
      </c>
      <c r="F38" s="44">
        <f t="shared" si="2"/>
        <v>25</v>
      </c>
      <c r="G38" s="32">
        <v>45000</v>
      </c>
      <c r="H38" s="11">
        <f t="shared" si="3"/>
        <v>0</v>
      </c>
    </row>
    <row r="39" spans="2:8" ht="30.75" thickBot="1">
      <c r="B39" s="34" t="s">
        <v>47</v>
      </c>
      <c r="C39" s="47" t="s">
        <v>48</v>
      </c>
      <c r="D39" s="32">
        <v>15000</v>
      </c>
      <c r="E39" s="32">
        <v>0</v>
      </c>
      <c r="F39" s="44">
        <f t="shared" si="2"/>
        <v>0</v>
      </c>
      <c r="G39" s="32">
        <v>0</v>
      </c>
      <c r="H39" s="11">
        <f t="shared" si="3"/>
        <v>0</v>
      </c>
    </row>
    <row r="40" spans="2:8" ht="15">
      <c r="B40" s="37"/>
      <c r="C40" s="38" t="s">
        <v>26</v>
      </c>
      <c r="D40" s="28">
        <f>D32+D33+D34+D35+D36+D37+D38+D39</f>
        <v>6524448</v>
      </c>
      <c r="E40" s="28">
        <f>E32+E33+E34+E35+E36+E37+E38+E39</f>
        <v>1565657.87</v>
      </c>
      <c r="F40" s="29">
        <v>17.399999999999999</v>
      </c>
      <c r="G40" s="28">
        <f>G32+G33+G34+G35+G36+G37+G38+G39</f>
        <v>1383927.46</v>
      </c>
      <c r="H40" s="11">
        <f t="shared" si="3"/>
        <v>181730.41000000015</v>
      </c>
    </row>
    <row r="41" spans="2:8" ht="15">
      <c r="B41" s="39"/>
      <c r="C41" s="40" t="s">
        <v>36</v>
      </c>
      <c r="D41" s="48">
        <f>D30-D40</f>
        <v>0</v>
      </c>
      <c r="E41" s="48">
        <f>E30-E40</f>
        <v>239419.76999999979</v>
      </c>
      <c r="F41" s="49"/>
      <c r="G41" s="48">
        <f>G30-G40</f>
        <v>275908.06999999983</v>
      </c>
      <c r="H41" s="41"/>
    </row>
  </sheetData>
  <mergeCells count="8">
    <mergeCell ref="C4:E6"/>
    <mergeCell ref="B11:B12"/>
    <mergeCell ref="H11:H12"/>
    <mergeCell ref="C11:C12"/>
    <mergeCell ref="D11:D12"/>
    <mergeCell ref="E11:E12"/>
    <mergeCell ref="F11:F12"/>
    <mergeCell ref="G11:G1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FINANSIST</cp:lastModifiedBy>
  <dcterms:created xsi:type="dcterms:W3CDTF">1996-10-08T23:32:33Z</dcterms:created>
  <dcterms:modified xsi:type="dcterms:W3CDTF">2021-07-28T06:28:10Z</dcterms:modified>
</cp:coreProperties>
</file>