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3" i="3"/>
  <c r="F28"/>
  <c r="F27"/>
  <c r="H28"/>
  <c r="E43"/>
  <c r="D43"/>
  <c r="D24"/>
  <c r="H23"/>
  <c r="F23"/>
  <c r="F22"/>
  <c r="H22"/>
  <c r="G43"/>
  <c r="G24"/>
  <c r="G18"/>
  <c r="G16"/>
  <c r="G14"/>
  <c r="H26"/>
  <c r="H30"/>
  <c r="H29"/>
  <c r="H27"/>
  <c r="E24"/>
  <c r="D16"/>
  <c r="E16"/>
  <c r="F17"/>
  <c r="D18"/>
  <c r="E18"/>
  <c r="F29"/>
  <c r="F35"/>
  <c r="F36"/>
  <c r="F37"/>
  <c r="F38"/>
  <c r="F39"/>
  <c r="F40"/>
  <c r="F41"/>
  <c r="F42"/>
  <c r="E14"/>
  <c r="D14"/>
  <c r="D13" s="1"/>
  <c r="H42"/>
  <c r="H41"/>
  <c r="H40"/>
  <c r="H39"/>
  <c r="H38"/>
  <c r="H37"/>
  <c r="H36"/>
  <c r="H35"/>
  <c r="H31"/>
  <c r="H21"/>
  <c r="H20"/>
  <c r="H19"/>
  <c r="H17"/>
  <c r="H15"/>
  <c r="F31"/>
  <c r="F30"/>
  <c r="F26"/>
  <c r="F21"/>
  <c r="F20"/>
  <c r="F19"/>
  <c r="F15"/>
  <c r="D33" l="1"/>
  <c r="G13"/>
  <c r="G33" s="1"/>
  <c r="G44" s="1"/>
  <c r="E13"/>
  <c r="F16"/>
  <c r="H14"/>
  <c r="H16"/>
  <c r="H43"/>
  <c r="F18"/>
  <c r="H24"/>
  <c r="F24"/>
  <c r="H18"/>
  <c r="F14"/>
  <c r="D44" l="1"/>
  <c r="H13"/>
  <c r="F13"/>
  <c r="E33"/>
  <c r="E44" s="1"/>
  <c r="F33" l="1"/>
  <c r="H33"/>
</calcChain>
</file>

<file path=xl/sharedStrings.xml><?xml version="1.0" encoding="utf-8"?>
<sst xmlns="http://schemas.openxmlformats.org/spreadsheetml/2006/main" count="67" uniqueCount="67">
  <si>
    <t>Код бюджетной классификации</t>
  </si>
  <si>
    <t>Наименование показателя</t>
  </si>
  <si>
    <t>00010000000000000000</t>
  </si>
  <si>
    <t>НАЛОГИ НА ПРИБЫЛЬ, ДОХОДЫ</t>
  </si>
  <si>
    <t xml:space="preserve">НАЛОГИ НА СОВОКУПНЫЙ ДОХОД </t>
  </si>
  <si>
    <t>Единый сельскохозяйственный налог</t>
  </si>
  <si>
    <t>НАЛОГИ НА ИМУЩЕСТВО</t>
  </si>
  <si>
    <t>Налог на имущество физических лиц</t>
  </si>
  <si>
    <t xml:space="preserve">БЕЗВОЗМЕЗДНЫЕ ПОСТУПЛЕНИЯ </t>
  </si>
  <si>
    <t>в том числе:</t>
  </si>
  <si>
    <t>00010100000000000000</t>
  </si>
  <si>
    <t>00010102010010000110</t>
  </si>
  <si>
    <t>00010500000000000000</t>
  </si>
  <si>
    <t>00010503000010000110</t>
  </si>
  <si>
    <t>00010600000000000000</t>
  </si>
  <si>
    <t>00010601030010000110</t>
  </si>
  <si>
    <t>00020000000000000000</t>
  </si>
  <si>
    <t>ИТОГО ДОХОДОВ</t>
  </si>
  <si>
    <t>РАСХОДЫ</t>
  </si>
  <si>
    <t xml:space="preserve">Общегосударственные вопросы   </t>
  </si>
  <si>
    <t>Национальная оборона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</si>
  <si>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</si>
  <si>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</si>
  <si>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</si>
  <si>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Культура, кинематография, средства массовой информации </t>
  </si>
  <si>
    <t>Социальная политика</t>
  </si>
  <si>
    <t>ИТОГО РАСХОДОВ</t>
  </si>
  <si>
    <t>0100</t>
  </si>
  <si>
    <t>0400</t>
  </si>
  <si>
    <t>0500</t>
  </si>
  <si>
    <t>0800</t>
  </si>
  <si>
    <t>1000</t>
  </si>
  <si>
    <t>00010606033100000110</t>
  </si>
  <si>
    <t>00010606043100000110</t>
  </si>
  <si>
    <t>% исполнения</t>
  </si>
  <si>
    <t>НАЛОГОВЫЕ И НЕНАЛОГОВЫЕ ДОХОДЫ</t>
  </si>
  <si>
    <t>Дефицит/профицит</t>
  </si>
  <si>
    <t>Дотации бюджетам сельских поселений на выравнивание уровня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</si>
  <si>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</si>
  <si>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</si>
  <si>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</t>
  </si>
  <si>
    <t>0300</t>
  </si>
  <si>
    <t>0200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</si>
  <si>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</si>
  <si>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</si>
  <si>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</t>
  </si>
  <si>
    <t>Земельный налог с физических лиц</t>
  </si>
  <si>
    <t>1105</t>
  </si>
  <si>
    <t>Другие вопросы в области физической культуры и спорта</t>
  </si>
  <si>
    <t>Дотации бюджетам сельских поселений на поддержку мер по обеспечению сбалансиро-ванности бюджетов</t>
  </si>
  <si>
    <t>00020215001100000150</t>
  </si>
  <si>
    <t>00020215002100000150</t>
  </si>
  <si>
    <t>00020229999100000150</t>
  </si>
  <si>
    <t>00020235118100000150</t>
  </si>
  <si>
    <t>00020240014100000150</t>
  </si>
  <si>
    <t>00021905000100000150</t>
  </si>
  <si>
    <t>Уточненый план 2022 г.</t>
  </si>
  <si>
    <t>Отклонение 2022 к 2021 г.г.(+;-)</t>
  </si>
  <si>
    <t xml:space="preserve">     000 1 11 00000 00 0000 000</t>
  </si>
  <si>
    <t>ДОХОДЫ ОТ ИСПОЛЬЗОВАНИЯ ИМУЩЕСТВА, НАХОДЯЩЕГОСЯ В ГОСУДАРСТВЕННОЙ И МУНИЦИПАЛЬНОЙ СОБСТВЕННОСТИ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</si>
  <si>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</si>
  <si>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</si>
  <si>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000 2 02 25519 00 0000150</t>
  </si>
  <si>
    <t>Субсидия бюджетам на поддержку отрасли культуры</t>
  </si>
  <si>
    <t>Аналитические данные о ходе исполнения бюджета Благовещенского сельского поселения Лухского муниципального района Ивановской области в сравнении с соответствующим периодом 2021 г. по сотоянию на 01.07.2022 г.</t>
  </si>
  <si>
    <t>Фактически исполнено за 1 полугодие 2022 г.</t>
  </si>
  <si>
    <t>Фактически исполнено за 1 полугодие 2021 г.</t>
  </si>
</sst>
</file>

<file path=xl/styles.xml><?xml version="1.0" encoding="utf-8"?>
<styleSheet xmlns="http://schemas.openxmlformats.org/spreadsheetml/2006/main">
  <numFmts count="1">
    <numFmt numFmtId="164" formatCode="#,##0.0"/>
  </numFmts>
  <fonts count="28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8"/>
      <name val="Calibri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8"/>
      <color indexed="8"/>
      <name val="Arial Cyr"/>
    </font>
    <font>
      <sz val="8"/>
      <color indexed="8"/>
      <name val="Arial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1">
      <alignment horizontal="left" wrapText="1" indent="2"/>
    </xf>
    <xf numFmtId="0" fontId="24" fillId="0" borderId="2">
      <alignment horizontal="left" wrapText="1" indent="2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1" fillId="21" borderId="9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0" applyNumberFormat="0" applyFont="0" applyAlignment="0" applyProtection="0"/>
    <xf numFmtId="0" fontId="16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70">
    <xf numFmtId="0" fontId="0" fillId="0" borderId="0" xfId="0"/>
    <xf numFmtId="0" fontId="6" fillId="0" borderId="0" xfId="38"/>
    <xf numFmtId="49" fontId="6" fillId="0" borderId="0" xfId="38" applyNumberFormat="1"/>
    <xf numFmtId="49" fontId="19" fillId="0" borderId="0" xfId="38" applyNumberFormat="1" applyFont="1" applyAlignment="1">
      <alignment horizontal="center" vertical="center" wrapText="1"/>
    </xf>
    <xf numFmtId="0" fontId="6" fillId="0" borderId="0" xfId="38" applyAlignment="1">
      <alignment horizontal="center"/>
    </xf>
    <xf numFmtId="0" fontId="19" fillId="0" borderId="0" xfId="38" applyFont="1" applyAlignment="1">
      <alignment horizontal="center" vertical="center"/>
    </xf>
    <xf numFmtId="0" fontId="19" fillId="0" borderId="0" xfId="38" applyFont="1" applyAlignment="1">
      <alignment vertical="center"/>
    </xf>
    <xf numFmtId="49" fontId="20" fillId="0" borderId="12" xfId="38" applyNumberFormat="1" applyFont="1" applyBorder="1" applyAlignment="1">
      <alignment horizontal="center" vertical="center" wrapText="1"/>
    </xf>
    <xf numFmtId="49" fontId="21" fillId="0" borderId="13" xfId="38" applyNumberFormat="1" applyFont="1" applyBorder="1" applyAlignment="1">
      <alignment horizontal="center" vertical="center" wrapText="1"/>
    </xf>
    <xf numFmtId="0" fontId="21" fillId="0" borderId="14" xfId="38" applyFont="1" applyBorder="1" applyAlignment="1">
      <alignment horizontal="left" vertical="center" wrapText="1"/>
    </xf>
    <xf numFmtId="2" fontId="21" fillId="0" borderId="15" xfId="38" applyNumberFormat="1" applyFont="1" applyBorder="1" applyAlignment="1">
      <alignment horizontal="center" vertical="center"/>
    </xf>
    <xf numFmtId="4" fontId="21" fillId="0" borderId="15" xfId="38" applyNumberFormat="1" applyFont="1" applyBorder="1" applyAlignment="1">
      <alignment horizontal="center" vertical="center"/>
    </xf>
    <xf numFmtId="49" fontId="22" fillId="0" borderId="14" xfId="38" applyNumberFormat="1" applyFont="1" applyBorder="1" applyAlignment="1">
      <alignment horizontal="center" vertical="center" wrapText="1"/>
    </xf>
    <xf numFmtId="0" fontId="22" fillId="0" borderId="16" xfId="38" applyFont="1" applyBorder="1" applyAlignment="1">
      <alignment horizontal="left" vertical="center" wrapText="1"/>
    </xf>
    <xf numFmtId="2" fontId="22" fillId="0" borderId="16" xfId="38" applyNumberFormat="1" applyFont="1" applyBorder="1" applyAlignment="1">
      <alignment horizontal="center" vertical="center" wrapText="1"/>
    </xf>
    <xf numFmtId="0" fontId="20" fillId="0" borderId="17" xfId="38" applyFont="1" applyBorder="1" applyAlignment="1">
      <alignment horizontal="left" vertical="center" wrapText="1"/>
    </xf>
    <xf numFmtId="2" fontId="20" fillId="0" borderId="17" xfId="38" applyNumberFormat="1" applyFont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49" fontId="22" fillId="0" borderId="12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left" vertical="center" wrapText="1"/>
    </xf>
    <xf numFmtId="2" fontId="22" fillId="0" borderId="17" xfId="38" applyNumberFormat="1" applyFont="1" applyBorder="1" applyAlignment="1">
      <alignment horizontal="center" vertical="center" wrapText="1"/>
    </xf>
    <xf numFmtId="0" fontId="22" fillId="0" borderId="17" xfId="38" applyFont="1" applyBorder="1" applyAlignment="1">
      <alignment horizontal="justify" vertical="center" wrapText="1"/>
    </xf>
    <xf numFmtId="0" fontId="20" fillId="0" borderId="17" xfId="38" applyFont="1" applyBorder="1" applyAlignment="1">
      <alignment horizontal="justify" vertical="center" wrapText="1"/>
    </xf>
    <xf numFmtId="0" fontId="20" fillId="0" borderId="18" xfId="38" applyFont="1" applyBorder="1" applyAlignment="1">
      <alignment horizontal="left" vertical="center" wrapText="1"/>
    </xf>
    <xf numFmtId="2" fontId="20" fillId="0" borderId="15" xfId="38" applyNumberFormat="1" applyFont="1" applyBorder="1" applyAlignment="1">
      <alignment horizontal="center" vertical="center" wrapText="1"/>
    </xf>
    <xf numFmtId="4" fontId="20" fillId="0" borderId="15" xfId="38" applyNumberFormat="1" applyFont="1" applyBorder="1" applyAlignment="1">
      <alignment horizontal="center" vertical="center" wrapText="1"/>
    </xf>
    <xf numFmtId="49" fontId="6" fillId="24" borderId="15" xfId="38" applyNumberFormat="1" applyFill="1" applyBorder="1" applyAlignment="1">
      <alignment horizontal="center"/>
    </xf>
    <xf numFmtId="0" fontId="22" fillId="24" borderId="12" xfId="38" applyFont="1" applyFill="1" applyBorder="1" applyAlignment="1">
      <alignment vertical="center" wrapText="1"/>
    </xf>
    <xf numFmtId="2" fontId="21" fillId="24" borderId="15" xfId="38" applyNumberFormat="1" applyFont="1" applyFill="1" applyBorder="1" applyAlignment="1">
      <alignment horizontal="center" vertical="center"/>
    </xf>
    <xf numFmtId="49" fontId="6" fillId="0" borderId="15" xfId="38" applyNumberFormat="1" applyBorder="1" applyAlignment="1">
      <alignment horizontal="center"/>
    </xf>
    <xf numFmtId="0" fontId="22" fillId="0" borderId="12" xfId="38" applyFont="1" applyBorder="1" applyAlignment="1">
      <alignment vertical="center" wrapText="1"/>
    </xf>
    <xf numFmtId="2" fontId="20" fillId="0" borderId="15" xfId="38" applyNumberFormat="1" applyFont="1" applyBorder="1" applyAlignment="1">
      <alignment horizontal="center" vertical="center"/>
    </xf>
    <xf numFmtId="164" fontId="20" fillId="0" borderId="15" xfId="38" applyNumberFormat="1" applyFont="1" applyBorder="1" applyAlignment="1">
      <alignment horizontal="center" vertical="center"/>
    </xf>
    <xf numFmtId="49" fontId="20" fillId="0" borderId="15" xfId="38" applyNumberFormat="1" applyFont="1" applyBorder="1" applyAlignment="1">
      <alignment horizontal="center"/>
    </xf>
    <xf numFmtId="0" fontId="20" fillId="0" borderId="15" xfId="38" applyFont="1" applyBorder="1"/>
    <xf numFmtId="0" fontId="20" fillId="0" borderId="15" xfId="38" applyFont="1" applyBorder="1" applyAlignment="1">
      <alignment horizontal="left" wrapText="1"/>
    </xf>
    <xf numFmtId="49" fontId="20" fillId="24" borderId="15" xfId="38" applyNumberFormat="1" applyFont="1" applyFill="1" applyBorder="1" applyAlignment="1">
      <alignment horizontal="center"/>
    </xf>
    <xf numFmtId="0" fontId="20" fillId="24" borderId="15" xfId="38" applyFont="1" applyFill="1" applyBorder="1"/>
    <xf numFmtId="49" fontId="20" fillId="25" borderId="15" xfId="38" applyNumberFormat="1" applyFont="1" applyFill="1" applyBorder="1" applyAlignment="1">
      <alignment horizontal="center"/>
    </xf>
    <xf numFmtId="0" fontId="20" fillId="25" borderId="15" xfId="38" applyFont="1" applyFill="1" applyBorder="1"/>
    <xf numFmtId="4" fontId="20" fillId="25" borderId="15" xfId="38" applyNumberFormat="1" applyFont="1" applyFill="1" applyBorder="1" applyAlignment="1">
      <alignment horizontal="center" vertical="center"/>
    </xf>
    <xf numFmtId="0" fontId="20" fillId="0" borderId="1" xfId="19" applyNumberFormat="1" applyFont="1" applyProtection="1">
      <alignment horizontal="left" wrapText="1" indent="2"/>
    </xf>
    <xf numFmtId="2" fontId="20" fillId="0" borderId="19" xfId="38" applyNumberFormat="1" applyFont="1" applyBorder="1" applyAlignment="1">
      <alignment horizontal="center" vertical="center" wrapText="1"/>
    </xf>
    <xf numFmtId="164" fontId="20" fillId="24" borderId="17" xfId="38" applyNumberFormat="1" applyFont="1" applyFill="1" applyBorder="1" applyAlignment="1">
      <alignment horizontal="center" vertical="center" wrapText="1"/>
    </xf>
    <xf numFmtId="164" fontId="20" fillId="0" borderId="17" xfId="38" applyNumberFormat="1" applyFont="1" applyBorder="1" applyAlignment="1">
      <alignment horizontal="center" vertical="center" wrapText="1"/>
    </xf>
    <xf numFmtId="164" fontId="20" fillId="0" borderId="20" xfId="38" applyNumberFormat="1" applyFont="1" applyBorder="1" applyAlignment="1">
      <alignment horizontal="center" vertical="center" wrapText="1"/>
    </xf>
    <xf numFmtId="0" fontId="20" fillId="0" borderId="15" xfId="38" applyFont="1" applyBorder="1" applyAlignment="1">
      <alignment wrapText="1"/>
    </xf>
    <xf numFmtId="2" fontId="21" fillId="25" borderId="15" xfId="38" applyNumberFormat="1" applyFont="1" applyFill="1" applyBorder="1" applyAlignment="1">
      <alignment horizontal="center" vertical="center"/>
    </xf>
    <xf numFmtId="4" fontId="21" fillId="25" borderId="15" xfId="38" applyNumberFormat="1" applyFont="1" applyFill="1" applyBorder="1" applyAlignment="1">
      <alignment horizontal="center" vertical="center"/>
    </xf>
    <xf numFmtId="49" fontId="20" fillId="0" borderId="12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justify" vertical="top" wrapText="1"/>
    </xf>
    <xf numFmtId="2" fontId="21" fillId="0" borderId="17" xfId="38" applyNumberFormat="1" applyFont="1" applyBorder="1" applyAlignment="1">
      <alignment horizontal="center" vertical="center" wrapText="1"/>
    </xf>
    <xf numFmtId="49" fontId="20" fillId="0" borderId="21" xfId="38" applyNumberFormat="1" applyFont="1" applyBorder="1" applyAlignment="1">
      <alignment horizontal="center" vertical="center" wrapText="1"/>
    </xf>
    <xf numFmtId="0" fontId="20" fillId="0" borderId="19" xfId="38" applyFont="1" applyBorder="1" applyAlignment="1">
      <alignment horizontal="justify" vertical="center" wrapText="1"/>
    </xf>
    <xf numFmtId="0" fontId="20" fillId="0" borderId="12" xfId="38" applyFont="1" applyBorder="1" applyAlignment="1">
      <alignment horizontal="left" vertical="center" wrapText="1"/>
    </xf>
    <xf numFmtId="2" fontId="20" fillId="0" borderId="12" xfId="38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27" fillId="0" borderId="14" xfId="0" applyFont="1" applyBorder="1" applyAlignment="1">
      <alignment horizontal="justify"/>
    </xf>
    <xf numFmtId="2" fontId="26" fillId="0" borderId="14" xfId="0" applyNumberFormat="1" applyFont="1" applyBorder="1" applyAlignment="1">
      <alignment horizontal="center"/>
    </xf>
    <xf numFmtId="49" fontId="19" fillId="0" borderId="0" xfId="38" applyNumberFormat="1" applyFont="1" applyAlignment="1">
      <alignment horizontal="center" vertical="center" wrapText="1"/>
    </xf>
    <xf numFmtId="49" fontId="20" fillId="0" borderId="13" xfId="38" applyNumberFormat="1" applyFont="1" applyBorder="1" applyAlignment="1">
      <alignment horizontal="center" vertical="center" wrapText="1"/>
    </xf>
    <xf numFmtId="49" fontId="20" fillId="0" borderId="12" xfId="38" applyNumberFormat="1" applyFont="1" applyBorder="1" applyAlignment="1">
      <alignment horizontal="center" vertical="center" wrapText="1"/>
    </xf>
    <xf numFmtId="0" fontId="20" fillId="0" borderId="13" xfId="38" applyFont="1" applyBorder="1" applyAlignment="1">
      <alignment horizontal="center" vertical="center" wrapText="1"/>
    </xf>
    <xf numFmtId="0" fontId="20" fillId="0" borderId="21" xfId="38" applyFont="1" applyBorder="1" applyAlignment="1">
      <alignment horizontal="center" vertical="center" wrapText="1"/>
    </xf>
    <xf numFmtId="2" fontId="20" fillId="0" borderId="13" xfId="38" applyNumberFormat="1" applyFont="1" applyBorder="1" applyAlignment="1">
      <alignment horizontal="center" vertical="center" wrapText="1"/>
    </xf>
    <xf numFmtId="2" fontId="20" fillId="0" borderId="21" xfId="38" applyNumberFormat="1" applyFont="1" applyBorder="1" applyAlignment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2" xfId="19"/>
    <cellStyle name="xl80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_Лист3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4"/>
  <sheetViews>
    <sheetView tabSelected="1" topLeftCell="A10" workbookViewId="0">
      <selection activeCell="E44" sqref="E44"/>
    </sheetView>
  </sheetViews>
  <sheetFormatPr defaultRowHeight="12.75"/>
  <cols>
    <col min="2" max="2" width="32.28515625" customWidth="1"/>
    <col min="3" max="3" width="42.85546875" customWidth="1"/>
    <col min="4" max="4" width="22.140625" customWidth="1"/>
    <col min="5" max="5" width="18.7109375" customWidth="1"/>
    <col min="7" max="7" width="21.85546875" customWidth="1"/>
    <col min="8" max="8" width="14.85546875" customWidth="1"/>
  </cols>
  <sheetData>
    <row r="2" spans="2:8" ht="15">
      <c r="B2" s="1"/>
      <c r="C2" s="1"/>
      <c r="D2" s="1"/>
      <c r="E2" s="1"/>
      <c r="F2" s="1"/>
      <c r="G2" s="1"/>
      <c r="H2" s="1"/>
    </row>
    <row r="3" spans="2:8" ht="15">
      <c r="B3" s="1"/>
      <c r="C3" s="1"/>
      <c r="D3" s="1"/>
      <c r="E3" s="1"/>
      <c r="F3" s="1"/>
      <c r="G3" s="1"/>
      <c r="H3" s="1"/>
    </row>
    <row r="4" spans="2:8" ht="18.75">
      <c r="B4" s="2"/>
      <c r="C4" s="63" t="s">
        <v>64</v>
      </c>
      <c r="D4" s="63"/>
      <c r="E4" s="63"/>
      <c r="F4" s="3"/>
      <c r="G4" s="3"/>
      <c r="H4" s="1"/>
    </row>
    <row r="5" spans="2:8" ht="18.75">
      <c r="B5" s="2"/>
      <c r="C5" s="63"/>
      <c r="D5" s="63"/>
      <c r="E5" s="63"/>
      <c r="F5" s="3"/>
      <c r="G5" s="3"/>
      <c r="H5" s="1"/>
    </row>
    <row r="6" spans="2:8" ht="45.75" customHeight="1">
      <c r="B6" s="2"/>
      <c r="C6" s="63"/>
      <c r="D6" s="63"/>
      <c r="E6" s="63"/>
      <c r="F6" s="3"/>
      <c r="G6" s="3"/>
      <c r="H6" s="4"/>
    </row>
    <row r="7" spans="2:8" ht="18.75">
      <c r="B7" s="2"/>
      <c r="C7" s="4"/>
      <c r="D7" s="5"/>
      <c r="E7" s="4"/>
      <c r="F7" s="4"/>
      <c r="G7" s="4"/>
      <c r="H7" s="4"/>
    </row>
    <row r="8" spans="2:8" ht="18.75">
      <c r="B8" s="2"/>
      <c r="C8" s="6"/>
      <c r="D8" s="6"/>
      <c r="E8" s="6"/>
      <c r="F8" s="6"/>
      <c r="G8" s="6"/>
      <c r="H8" s="4"/>
    </row>
    <row r="9" spans="2:8" ht="15">
      <c r="B9" s="1"/>
      <c r="C9" s="1"/>
      <c r="D9" s="1"/>
      <c r="E9" s="1"/>
      <c r="F9" s="1"/>
      <c r="G9" s="1"/>
      <c r="H9" s="1"/>
    </row>
    <row r="10" spans="2:8" ht="15.75" thickBot="1">
      <c r="B10" s="2"/>
      <c r="C10" s="1"/>
      <c r="D10" s="1"/>
      <c r="E10" s="1"/>
      <c r="F10" s="1"/>
      <c r="G10" s="1"/>
      <c r="H10" s="1"/>
    </row>
    <row r="11" spans="2:8">
      <c r="B11" s="64" t="s">
        <v>0</v>
      </c>
      <c r="C11" s="66" t="s">
        <v>1</v>
      </c>
      <c r="D11" s="66" t="s">
        <v>56</v>
      </c>
      <c r="E11" s="66" t="s">
        <v>65</v>
      </c>
      <c r="F11" s="66" t="s">
        <v>34</v>
      </c>
      <c r="G11" s="68" t="s">
        <v>66</v>
      </c>
      <c r="H11" s="66" t="s">
        <v>57</v>
      </c>
    </row>
    <row r="12" spans="2:8" ht="50.25" customHeight="1" thickBot="1">
      <c r="B12" s="65"/>
      <c r="C12" s="67"/>
      <c r="D12" s="67"/>
      <c r="E12" s="67"/>
      <c r="F12" s="67"/>
      <c r="G12" s="69"/>
      <c r="H12" s="67"/>
    </row>
    <row r="13" spans="2:8" ht="29.25" thickBot="1">
      <c r="B13" s="8" t="s">
        <v>2</v>
      </c>
      <c r="C13" s="9" t="s">
        <v>35</v>
      </c>
      <c r="D13" s="10">
        <f>D14+D16+D18+D22</f>
        <v>134395.96</v>
      </c>
      <c r="E13" s="10">
        <f>E14+E16+E18</f>
        <v>17468.05</v>
      </c>
      <c r="F13" s="45">
        <f t="shared" ref="F13:F23" si="0">E13/D13*100</f>
        <v>12.997451709113875</v>
      </c>
      <c r="G13" s="10">
        <f>G14+G16+G18</f>
        <v>49626.68</v>
      </c>
      <c r="H13" s="10">
        <f>H14+H16+H18</f>
        <v>-32158.63</v>
      </c>
    </row>
    <row r="14" spans="2:8" ht="15.75" thickBot="1">
      <c r="B14" s="12" t="s">
        <v>10</v>
      </c>
      <c r="C14" s="13" t="s">
        <v>3</v>
      </c>
      <c r="D14" s="14">
        <f>D15</f>
        <v>20000</v>
      </c>
      <c r="E14" s="14">
        <f>E15</f>
        <v>9029.07</v>
      </c>
      <c r="F14" s="44">
        <f t="shared" si="0"/>
        <v>45.145350000000001</v>
      </c>
      <c r="G14" s="14">
        <f>G15</f>
        <v>11575.9</v>
      </c>
      <c r="H14" s="11">
        <f>E14-G14</f>
        <v>-2546.83</v>
      </c>
    </row>
    <row r="15" spans="2:8" ht="116.25" customHeight="1" thickBot="1">
      <c r="B15" s="7" t="s">
        <v>11</v>
      </c>
      <c r="C15" s="41" t="s">
        <v>44</v>
      </c>
      <c r="D15" s="16">
        <v>20000</v>
      </c>
      <c r="E15" s="16">
        <v>9029.07</v>
      </c>
      <c r="F15" s="17">
        <f t="shared" si="0"/>
        <v>45.145350000000001</v>
      </c>
      <c r="G15" s="16">
        <v>11575.9</v>
      </c>
      <c r="H15" s="11">
        <f>E15-G15</f>
        <v>-2546.83</v>
      </c>
    </row>
    <row r="16" spans="2:8" ht="15.75" thickBot="1">
      <c r="B16" s="18" t="s">
        <v>12</v>
      </c>
      <c r="C16" s="19" t="s">
        <v>4</v>
      </c>
      <c r="D16" s="20">
        <f>D17</f>
        <v>15000</v>
      </c>
      <c r="E16" s="20">
        <f>E17</f>
        <v>687.36</v>
      </c>
      <c r="F16" s="17">
        <f t="shared" si="0"/>
        <v>4.5824000000000007</v>
      </c>
      <c r="G16" s="20">
        <f>G17</f>
        <v>19235.310000000001</v>
      </c>
      <c r="H16" s="11">
        <f t="shared" ref="H16:H23" si="1">E16-G16</f>
        <v>-18547.95</v>
      </c>
    </row>
    <row r="17" spans="2:8" ht="15.75" thickBot="1">
      <c r="B17" s="7" t="s">
        <v>13</v>
      </c>
      <c r="C17" s="15" t="s">
        <v>5</v>
      </c>
      <c r="D17" s="16">
        <v>15000</v>
      </c>
      <c r="E17" s="16">
        <v>687.36</v>
      </c>
      <c r="F17" s="17">
        <f t="shared" si="0"/>
        <v>4.5824000000000007</v>
      </c>
      <c r="G17" s="16">
        <v>19235.310000000001</v>
      </c>
      <c r="H17" s="11">
        <f t="shared" si="1"/>
        <v>-18547.95</v>
      </c>
    </row>
    <row r="18" spans="2:8" ht="15.75" thickBot="1">
      <c r="B18" s="18" t="s">
        <v>14</v>
      </c>
      <c r="C18" s="19" t="s">
        <v>6</v>
      </c>
      <c r="D18" s="20">
        <f>D19+D20+D21</f>
        <v>95000</v>
      </c>
      <c r="E18" s="20">
        <f>E19+E20+E21</f>
        <v>7751.62</v>
      </c>
      <c r="F18" s="17">
        <f t="shared" si="0"/>
        <v>8.1596000000000011</v>
      </c>
      <c r="G18" s="20">
        <f>G19+G20+G21</f>
        <v>18815.47</v>
      </c>
      <c r="H18" s="11">
        <f t="shared" si="1"/>
        <v>-11063.850000000002</v>
      </c>
    </row>
    <row r="19" spans="2:8" ht="15.75" thickBot="1">
      <c r="B19" s="7" t="s">
        <v>15</v>
      </c>
      <c r="C19" s="15" t="s">
        <v>7</v>
      </c>
      <c r="D19" s="16">
        <v>6000</v>
      </c>
      <c r="E19" s="16">
        <v>562.29</v>
      </c>
      <c r="F19" s="17">
        <f t="shared" si="0"/>
        <v>9.3714999999999993</v>
      </c>
      <c r="G19" s="16">
        <v>6456.83</v>
      </c>
      <c r="H19" s="11">
        <f t="shared" si="1"/>
        <v>-5894.54</v>
      </c>
    </row>
    <row r="20" spans="2:8" ht="15.75" thickBot="1">
      <c r="B20" s="7" t="s">
        <v>32</v>
      </c>
      <c r="C20" s="15" t="s">
        <v>45</v>
      </c>
      <c r="D20" s="16">
        <v>1000</v>
      </c>
      <c r="E20" s="16">
        <v>505</v>
      </c>
      <c r="F20" s="17">
        <f t="shared" si="0"/>
        <v>50.5</v>
      </c>
      <c r="G20" s="16">
        <v>503</v>
      </c>
      <c r="H20" s="11">
        <f t="shared" si="1"/>
        <v>2</v>
      </c>
    </row>
    <row r="21" spans="2:8" ht="15.75" thickBot="1">
      <c r="B21" s="7" t="s">
        <v>33</v>
      </c>
      <c r="C21" s="15" t="s">
        <v>46</v>
      </c>
      <c r="D21" s="16">
        <v>88000</v>
      </c>
      <c r="E21" s="16">
        <v>6684.33</v>
      </c>
      <c r="F21" s="17">
        <f t="shared" si="0"/>
        <v>7.5958295454545448</v>
      </c>
      <c r="G21" s="16">
        <v>11855.64</v>
      </c>
      <c r="H21" s="11">
        <f t="shared" si="1"/>
        <v>-5171.3099999999995</v>
      </c>
    </row>
    <row r="22" spans="2:8" ht="75.75" thickBot="1">
      <c r="B22" s="51" t="s">
        <v>58</v>
      </c>
      <c r="C22" s="52" t="s">
        <v>59</v>
      </c>
      <c r="D22" s="55">
        <v>4395.96</v>
      </c>
      <c r="E22" s="16">
        <v>0</v>
      </c>
      <c r="F22" s="44">
        <f t="shared" si="0"/>
        <v>0</v>
      </c>
      <c r="G22" s="16">
        <v>0</v>
      </c>
      <c r="H22" s="11">
        <f t="shared" si="1"/>
        <v>0</v>
      </c>
    </row>
    <row r="23" spans="2:8" ht="120.75" thickBot="1">
      <c r="B23" s="53" t="s">
        <v>60</v>
      </c>
      <c r="C23" s="54" t="s">
        <v>61</v>
      </c>
      <c r="D23" s="16">
        <v>4395.96</v>
      </c>
      <c r="E23" s="16">
        <v>0</v>
      </c>
      <c r="F23" s="44">
        <f t="shared" si="0"/>
        <v>0</v>
      </c>
      <c r="G23" s="16">
        <v>0</v>
      </c>
      <c r="H23" s="11">
        <f t="shared" si="1"/>
        <v>0</v>
      </c>
    </row>
    <row r="24" spans="2:8" ht="15.75" thickBot="1">
      <c r="B24" s="18" t="s">
        <v>16</v>
      </c>
      <c r="C24" s="21" t="s">
        <v>8</v>
      </c>
      <c r="D24" s="20">
        <f>D26+D27+D28+D29+D30+D31+D32</f>
        <v>7876855.96</v>
      </c>
      <c r="E24" s="20">
        <f>E26+E27+E29+E30+E31+E32</f>
        <v>4200365.7300000004</v>
      </c>
      <c r="F24" s="17">
        <f>E24/D24*100</f>
        <v>53.325409926627628</v>
      </c>
      <c r="G24" s="20">
        <f>G26+G27+G29+G30+G31+G32</f>
        <v>3374234.21</v>
      </c>
      <c r="H24" s="11">
        <f>E24-G24</f>
        <v>826131.52000000048</v>
      </c>
    </row>
    <row r="25" spans="2:8" ht="15.75" thickBot="1">
      <c r="B25" s="7"/>
      <c r="C25" s="22" t="s">
        <v>9</v>
      </c>
      <c r="D25" s="16"/>
      <c r="E25" s="16"/>
      <c r="F25" s="17"/>
      <c r="G25" s="16"/>
      <c r="H25" s="17"/>
    </row>
    <row r="26" spans="2:8" ht="73.5" customHeight="1" thickBot="1">
      <c r="B26" s="49" t="s">
        <v>50</v>
      </c>
      <c r="C26" s="22" t="s">
        <v>37</v>
      </c>
      <c r="D26" s="16">
        <v>5461500</v>
      </c>
      <c r="E26" s="16">
        <v>2730750</v>
      </c>
      <c r="F26" s="17">
        <f t="shared" ref="F26:F31" si="2">E26/D26*100</f>
        <v>50</v>
      </c>
      <c r="G26" s="16">
        <v>2595750</v>
      </c>
      <c r="H26" s="11">
        <f t="shared" ref="H26:H31" si="3">E26-G26</f>
        <v>135000</v>
      </c>
    </row>
    <row r="27" spans="2:8" ht="73.5" customHeight="1" thickBot="1">
      <c r="B27" s="56" t="s">
        <v>51</v>
      </c>
      <c r="C27" s="57" t="s">
        <v>49</v>
      </c>
      <c r="D27" s="42">
        <v>414775.46</v>
      </c>
      <c r="E27" s="16">
        <v>207391.46</v>
      </c>
      <c r="F27" s="44">
        <f t="shared" si="2"/>
        <v>50.000899281746314</v>
      </c>
      <c r="G27" s="16">
        <v>181660</v>
      </c>
      <c r="H27" s="11">
        <f t="shared" si="3"/>
        <v>25731.459999999992</v>
      </c>
    </row>
    <row r="28" spans="2:8" ht="56.25" customHeight="1" thickBot="1">
      <c r="B28" s="60" t="s">
        <v>62</v>
      </c>
      <c r="C28" s="61" t="s">
        <v>63</v>
      </c>
      <c r="D28" s="62">
        <v>53763.5</v>
      </c>
      <c r="E28" s="16">
        <v>53763.5</v>
      </c>
      <c r="F28" s="44">
        <f t="shared" si="2"/>
        <v>100</v>
      </c>
      <c r="G28" s="16">
        <v>0</v>
      </c>
      <c r="H28" s="11">
        <f t="shared" si="3"/>
        <v>53763.5</v>
      </c>
    </row>
    <row r="29" spans="2:8" ht="30.75" thickBot="1">
      <c r="B29" s="50" t="s">
        <v>52</v>
      </c>
      <c r="C29" s="58" t="s">
        <v>38</v>
      </c>
      <c r="D29" s="59">
        <v>290554</v>
      </c>
      <c r="E29" s="16">
        <v>145276</v>
      </c>
      <c r="F29" s="17">
        <f t="shared" si="2"/>
        <v>49.999655829897364</v>
      </c>
      <c r="G29" s="16">
        <v>127182</v>
      </c>
      <c r="H29" s="11">
        <f t="shared" si="3"/>
        <v>18094</v>
      </c>
    </row>
    <row r="30" spans="2:8" ht="106.5" customHeight="1" thickBot="1">
      <c r="B30" s="49" t="s">
        <v>53</v>
      </c>
      <c r="C30" s="15" t="s">
        <v>39</v>
      </c>
      <c r="D30" s="16">
        <v>95500</v>
      </c>
      <c r="E30" s="16">
        <v>40700.269999999997</v>
      </c>
      <c r="F30" s="17">
        <f t="shared" si="2"/>
        <v>42.6180837696335</v>
      </c>
      <c r="G30" s="16">
        <v>39986.21</v>
      </c>
      <c r="H30" s="11">
        <f t="shared" si="3"/>
        <v>714.05999999999767</v>
      </c>
    </row>
    <row r="31" spans="2:8" ht="87.75" customHeight="1" thickBot="1">
      <c r="B31" s="49" t="s">
        <v>54</v>
      </c>
      <c r="C31" s="15" t="s">
        <v>40</v>
      </c>
      <c r="D31" s="42">
        <v>1560763</v>
      </c>
      <c r="E31" s="42">
        <v>1076248</v>
      </c>
      <c r="F31" s="17">
        <f t="shared" si="2"/>
        <v>68.956529594819969</v>
      </c>
      <c r="G31" s="42">
        <v>429656</v>
      </c>
      <c r="H31" s="11">
        <f t="shared" si="3"/>
        <v>646592</v>
      </c>
    </row>
    <row r="32" spans="2:8" ht="113.25" customHeight="1" thickBot="1">
      <c r="B32" s="49" t="s">
        <v>55</v>
      </c>
      <c r="C32" s="23" t="s">
        <v>43</v>
      </c>
      <c r="D32" s="24">
        <v>0</v>
      </c>
      <c r="E32" s="24">
        <v>0</v>
      </c>
      <c r="F32" s="25"/>
      <c r="G32" s="24">
        <v>0</v>
      </c>
      <c r="H32" s="25">
        <v>0</v>
      </c>
    </row>
    <row r="33" spans="2:8" ht="15.75" thickBot="1">
      <c r="B33" s="26"/>
      <c r="C33" s="27" t="s">
        <v>17</v>
      </c>
      <c r="D33" s="28">
        <f>D13+D24</f>
        <v>8011251.9199999999</v>
      </c>
      <c r="E33" s="28">
        <f>E24+E13</f>
        <v>4217833.78</v>
      </c>
      <c r="F33" s="43">
        <f>E33/D33*100</f>
        <v>52.648872137826871</v>
      </c>
      <c r="G33" s="28">
        <f>G24+G13</f>
        <v>3423860.89</v>
      </c>
      <c r="H33" s="11">
        <f>E33-G33</f>
        <v>793972.89000000013</v>
      </c>
    </row>
    <row r="34" spans="2:8" ht="15.75" thickBot="1">
      <c r="B34" s="29"/>
      <c r="C34" s="30" t="s">
        <v>18</v>
      </c>
      <c r="D34" s="31"/>
      <c r="E34" s="31"/>
      <c r="F34" s="32"/>
      <c r="G34" s="31"/>
      <c r="H34" s="32"/>
    </row>
    <row r="35" spans="2:8" ht="15.75" thickBot="1">
      <c r="B35" s="33" t="s">
        <v>27</v>
      </c>
      <c r="C35" s="34" t="s">
        <v>19</v>
      </c>
      <c r="D35" s="31">
        <v>2210739.98</v>
      </c>
      <c r="E35" s="31">
        <v>1010051.77</v>
      </c>
      <c r="F35" s="43">
        <f t="shared" ref="F35:F43" si="4">E35/D35*100</f>
        <v>45.688402034507924</v>
      </c>
      <c r="G35" s="31">
        <v>856714.15</v>
      </c>
      <c r="H35" s="11">
        <f t="shared" ref="H35:H43" si="5">E35-G35</f>
        <v>153337.62</v>
      </c>
    </row>
    <row r="36" spans="2:8" ht="15.75" thickBot="1">
      <c r="B36" s="33" t="s">
        <v>42</v>
      </c>
      <c r="C36" s="34" t="s">
        <v>20</v>
      </c>
      <c r="D36" s="31">
        <v>95500</v>
      </c>
      <c r="E36" s="31">
        <v>40700.269999999997</v>
      </c>
      <c r="F36" s="43">
        <f t="shared" si="4"/>
        <v>42.6180837696335</v>
      </c>
      <c r="G36" s="31">
        <v>39986.21</v>
      </c>
      <c r="H36" s="11">
        <f t="shared" si="5"/>
        <v>714.05999999999767</v>
      </c>
    </row>
    <row r="37" spans="2:8" ht="60" customHeight="1" thickBot="1">
      <c r="B37" s="33" t="s">
        <v>41</v>
      </c>
      <c r="C37" s="35" t="s">
        <v>21</v>
      </c>
      <c r="D37" s="31">
        <v>160512</v>
      </c>
      <c r="E37" s="31">
        <v>70105.81</v>
      </c>
      <c r="F37" s="43">
        <f t="shared" si="4"/>
        <v>43.676366875996806</v>
      </c>
      <c r="G37" s="31">
        <v>102499.87</v>
      </c>
      <c r="H37" s="11">
        <f t="shared" si="5"/>
        <v>-32394.059999999998</v>
      </c>
    </row>
    <row r="38" spans="2:8" ht="15.75" thickBot="1">
      <c r="B38" s="33" t="s">
        <v>28</v>
      </c>
      <c r="C38" s="34" t="s">
        <v>22</v>
      </c>
      <c r="D38" s="31">
        <v>1285263</v>
      </c>
      <c r="E38" s="31">
        <v>487074.66</v>
      </c>
      <c r="F38" s="43">
        <f t="shared" si="4"/>
        <v>37.896886473818974</v>
      </c>
      <c r="G38" s="31">
        <v>337067.1</v>
      </c>
      <c r="H38" s="11">
        <f t="shared" si="5"/>
        <v>150007.56</v>
      </c>
    </row>
    <row r="39" spans="2:8" ht="15.75" thickBot="1">
      <c r="B39" s="33" t="s">
        <v>29</v>
      </c>
      <c r="C39" s="34" t="s">
        <v>23</v>
      </c>
      <c r="D39" s="31">
        <v>1463529.94</v>
      </c>
      <c r="E39" s="31">
        <v>681711.55</v>
      </c>
      <c r="F39" s="43">
        <f t="shared" si="4"/>
        <v>46.57995244019402</v>
      </c>
      <c r="G39" s="31">
        <v>554330.49</v>
      </c>
      <c r="H39" s="11">
        <f t="shared" si="5"/>
        <v>127381.06000000006</v>
      </c>
    </row>
    <row r="40" spans="2:8" ht="63" customHeight="1" thickBot="1">
      <c r="B40" s="33" t="s">
        <v>30</v>
      </c>
      <c r="C40" s="35" t="s">
        <v>24</v>
      </c>
      <c r="D40" s="31">
        <v>2600707</v>
      </c>
      <c r="E40" s="31">
        <v>1405221</v>
      </c>
      <c r="F40" s="43">
        <f t="shared" si="4"/>
        <v>54.032268917644323</v>
      </c>
      <c r="G40" s="31">
        <v>1237543</v>
      </c>
      <c r="H40" s="11">
        <f t="shared" si="5"/>
        <v>167678</v>
      </c>
    </row>
    <row r="41" spans="2:8" ht="15.75" thickBot="1">
      <c r="B41" s="33" t="s">
        <v>31</v>
      </c>
      <c r="C41" s="34" t="s">
        <v>25</v>
      </c>
      <c r="D41" s="31">
        <v>180000</v>
      </c>
      <c r="E41" s="31">
        <v>90000</v>
      </c>
      <c r="F41" s="43">
        <f t="shared" si="4"/>
        <v>50</v>
      </c>
      <c r="G41" s="31">
        <v>90000</v>
      </c>
      <c r="H41" s="11">
        <f t="shared" si="5"/>
        <v>0</v>
      </c>
    </row>
    <row r="42" spans="2:8" ht="30.75" thickBot="1">
      <c r="B42" s="33" t="s">
        <v>47</v>
      </c>
      <c r="C42" s="46" t="s">
        <v>48</v>
      </c>
      <c r="D42" s="31">
        <v>15000</v>
      </c>
      <c r="E42" s="31">
        <v>4384.95</v>
      </c>
      <c r="F42" s="43">
        <f t="shared" si="4"/>
        <v>29.232999999999997</v>
      </c>
      <c r="G42" s="31">
        <v>3431.7</v>
      </c>
      <c r="H42" s="11">
        <f t="shared" si="5"/>
        <v>953.25</v>
      </c>
    </row>
    <row r="43" spans="2:8" ht="15.75" thickBot="1">
      <c r="B43" s="36"/>
      <c r="C43" s="37" t="s">
        <v>26</v>
      </c>
      <c r="D43" s="28">
        <f>D35+D36+D37+D38+D39+D40+D41+D42</f>
        <v>8011251.9199999999</v>
      </c>
      <c r="E43" s="28">
        <f>E35+E36+E37+E38+E39+E40+E41+E42</f>
        <v>3789250.0100000002</v>
      </c>
      <c r="F43" s="43">
        <f t="shared" si="4"/>
        <v>47.299099414664269</v>
      </c>
      <c r="G43" s="28">
        <f>G35+G36+G37+G38+G39+G40+G41+G42</f>
        <v>3221572.5200000005</v>
      </c>
      <c r="H43" s="11">
        <f t="shared" si="5"/>
        <v>567677.48999999976</v>
      </c>
    </row>
    <row r="44" spans="2:8" ht="15">
      <c r="B44" s="38"/>
      <c r="C44" s="39" t="s">
        <v>36</v>
      </c>
      <c r="D44" s="47">
        <f>D33-D43</f>
        <v>0</v>
      </c>
      <c r="E44" s="47">
        <f>E33-E43</f>
        <v>428583.77</v>
      </c>
      <c r="F44" s="48"/>
      <c r="G44" s="47">
        <f>G33-G43</f>
        <v>202288.36999999965</v>
      </c>
      <c r="H44" s="40"/>
    </row>
  </sheetData>
  <mergeCells count="8">
    <mergeCell ref="C4:E6"/>
    <mergeCell ref="B11:B12"/>
    <mergeCell ref="H11:H12"/>
    <mergeCell ref="C11:C12"/>
    <mergeCell ref="D11:D12"/>
    <mergeCell ref="E11:E12"/>
    <mergeCell ref="F11:F12"/>
    <mergeCell ref="G11:G1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FINANSIST</cp:lastModifiedBy>
  <dcterms:created xsi:type="dcterms:W3CDTF">1996-10-08T23:32:33Z</dcterms:created>
  <dcterms:modified xsi:type="dcterms:W3CDTF">2022-08-16T07:04:48Z</dcterms:modified>
</cp:coreProperties>
</file>